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S:\JNPAD\PAN\SAM\IZM\1.1.1.1. 3.kārta\Atlases nolikums\Publicēšanai\"/>
    </mc:Choice>
  </mc:AlternateContent>
  <bookViews>
    <workbookView xWindow="0" yWindow="0" windowWidth="28800" windowHeight="11835" tabRatio="802" firstSheet="1" activeTab="1"/>
  </bookViews>
  <sheets>
    <sheet name="Support sheet" sheetId="11" state="hidden" r:id="rId1"/>
    <sheet name="7.PIELIKUMS" sheetId="46" r:id="rId2"/>
    <sheet name="9.PIELIKUMS" sheetId="41" r:id="rId3"/>
    <sheet name="10.PIELIKUMS" sheetId="45" r:id="rId4"/>
  </sheets>
  <definedNames>
    <definedName name="Amats_saskaņā_ar_noslēgto_darba_līgumu_pamatdarbā" localSheetId="3">#REF!</definedName>
    <definedName name="Amats_saskaņā_ar_noslēgto_darba_līgumu_pamatdarbā">#REF!</definedName>
    <definedName name="JĀ" localSheetId="3">#REF!</definedName>
    <definedName name="JĀ">#REF!</definedName>
    <definedName name="Nē" localSheetId="3">#REF!</definedName>
    <definedName name="Nē">#REF!</definedName>
    <definedName name="shēma" localSheetId="3">#REF!</definedName>
    <definedName name="shēma">#REF!</definedName>
  </definedNames>
  <calcPr calcId="152511"/>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64" i="45" l="1"/>
  <c r="I10" i="46" l="1"/>
  <c r="I20" i="46" l="1"/>
  <c r="I16" i="46"/>
  <c r="H11" i="46"/>
  <c r="I30" i="46" l="1"/>
  <c r="I27" i="46"/>
  <c r="H10" i="46"/>
  <c r="H32" i="46"/>
  <c r="H31" i="46"/>
  <c r="H30" i="46"/>
  <c r="H29" i="46"/>
  <c r="H28" i="46"/>
  <c r="H27" i="46"/>
  <c r="H22" i="46"/>
  <c r="H21" i="46"/>
  <c r="H20" i="46"/>
  <c r="H18" i="46"/>
  <c r="H17" i="46"/>
  <c r="H16" i="46"/>
  <c r="H15" i="46"/>
  <c r="I13" i="46" s="1"/>
  <c r="H14" i="46"/>
  <c r="H13" i="46"/>
  <c r="H12" i="46"/>
  <c r="E83" i="45" l="1"/>
  <c r="F83" i="45" s="1"/>
  <c r="F78" i="45"/>
  <c r="G78" i="45" s="1"/>
  <c r="F80" i="45"/>
  <c r="F81" i="45"/>
  <c r="E89" i="45"/>
  <c r="F84" i="45"/>
  <c r="G84" i="45" s="1"/>
  <c r="F86" i="45"/>
  <c r="G86" i="45" s="1"/>
  <c r="F87" i="45"/>
  <c r="G87" i="45" s="1"/>
  <c r="G88" i="45"/>
  <c r="G85" i="45"/>
  <c r="G82" i="45"/>
  <c r="G80" i="45"/>
  <c r="G79" i="45"/>
  <c r="E58" i="45"/>
  <c r="E65" i="45" s="1"/>
  <c r="F64" i="45"/>
  <c r="E11" i="45"/>
  <c r="F11" i="45" s="1"/>
  <c r="E17" i="45"/>
  <c r="F17" i="45" s="1"/>
  <c r="I30" i="41"/>
  <c r="R30" i="41"/>
  <c r="S30" i="41"/>
  <c r="I29" i="41"/>
  <c r="R29" i="41"/>
  <c r="S29" i="41"/>
  <c r="I28" i="41"/>
  <c r="R28" i="41"/>
  <c r="S28" i="41"/>
  <c r="I16" i="41"/>
  <c r="R16" i="41"/>
  <c r="S16" i="41"/>
  <c r="I15" i="41"/>
  <c r="R15" i="41"/>
  <c r="S15" i="41"/>
  <c r="I14" i="41"/>
  <c r="R14" i="41"/>
  <c r="S14" i="41"/>
  <c r="C4" i="11"/>
  <c r="C5" i="11"/>
  <c r="C6" i="11"/>
  <c r="C7" i="11"/>
  <c r="C8" i="11"/>
  <c r="C9" i="11"/>
  <c r="C10" i="11"/>
  <c r="C11" i="11"/>
  <c r="C12" i="11"/>
  <c r="C13" i="11"/>
  <c r="C14" i="11"/>
  <c r="C15" i="11"/>
  <c r="C16" i="11"/>
  <c r="C17" i="11"/>
  <c r="C18" i="11"/>
  <c r="C19" i="11"/>
  <c r="C20" i="11"/>
  <c r="C21" i="11"/>
  <c r="C22" i="11"/>
  <c r="C3" i="11"/>
  <c r="F58" i="45" l="1"/>
  <c r="E18" i="45"/>
  <c r="F18" i="45" s="1"/>
  <c r="G83" i="45"/>
  <c r="E90" i="45"/>
  <c r="F89" i="45"/>
  <c r="G81" i="45"/>
  <c r="F65" i="45" l="1"/>
  <c r="F90" i="45"/>
  <c r="G90" i="45"/>
</calcChain>
</file>

<file path=xl/comments1.xml><?xml version="1.0" encoding="utf-8"?>
<comments xmlns="http://schemas.openxmlformats.org/spreadsheetml/2006/main">
  <authors>
    <author>svirksta</author>
    <author>*</author>
    <author>Antra Dzērve</author>
    <author>Inta Švirksta</author>
  </authors>
  <commentList>
    <comment ref="F53" authorId="0" shapeId="0">
      <text>
        <r>
          <rPr>
            <b/>
            <sz val="9"/>
            <color indexed="81"/>
            <rFont val="Tahoma"/>
            <family val="2"/>
            <charset val="186"/>
          </rPr>
          <t>atbilstoši noteikumu 45.2.apakšpunkta nosacījumiem</t>
        </r>
      </text>
    </comment>
    <comment ref="F55" authorId="0" shapeId="0">
      <text>
        <r>
          <rPr>
            <b/>
            <sz val="9"/>
            <color indexed="81"/>
            <rFont val="Tahoma"/>
            <family val="2"/>
            <charset val="186"/>
          </rPr>
          <t xml:space="preserve">atbilstoši noteikumu 45.3.apakšpunkta un 46.punkta nosacījumiem
</t>
        </r>
      </text>
    </comment>
    <comment ref="F56" authorId="1" shapeId="0">
      <text>
        <r>
          <rPr>
            <b/>
            <sz val="9"/>
            <color indexed="81"/>
            <rFont val="Tahoma"/>
            <family val="2"/>
            <charset val="186"/>
          </rPr>
          <t xml:space="preserve">
atbilstoši noteikumu 45.4.apakšpunkta un 46.punkta nosacījumiem</t>
        </r>
      </text>
    </comment>
    <comment ref="D57" authorId="2" shapeId="0">
      <text>
        <r>
          <rPr>
            <b/>
            <sz val="9"/>
            <color indexed="81"/>
            <rFont val="Tahoma"/>
            <family val="2"/>
            <charset val="186"/>
          </rPr>
          <t>Antra Dzērve:</t>
        </r>
        <r>
          <rPr>
            <sz val="9"/>
            <color indexed="81"/>
            <rFont val="Tahoma"/>
            <family val="2"/>
            <charset val="186"/>
          </rPr>
          <t xml:space="preserve">
Antra Dzērve:
Atbilstoši MK noteikumu 48.1. apakšpunktam - tehnoloģiju tiesību aizsardzība attiecināma uz mikro, mazo un vidējo komersantu. Lielajiem komersantiem tehnoloģiju tiesību aizsardzības intensitāte ir 0%. </t>
        </r>
      </text>
    </comment>
    <comment ref="F59" authorId="0" shapeId="0">
      <text>
        <r>
          <rPr>
            <b/>
            <sz val="9"/>
            <color indexed="81"/>
            <rFont val="Tahoma"/>
            <family val="2"/>
            <charset val="186"/>
          </rPr>
          <t xml:space="preserve">atbilstoši noteikumu 45.2.apakšpunkta nosacījumiem
</t>
        </r>
      </text>
    </comment>
    <comment ref="F61" authorId="0" shapeId="0">
      <text>
        <r>
          <rPr>
            <b/>
            <sz val="9"/>
            <color indexed="81"/>
            <rFont val="Tahoma"/>
            <family val="2"/>
            <charset val="186"/>
          </rPr>
          <t xml:space="preserve">atbilstoši noteikumu 45.3.apakšpunkta un 46.punkta nosacījumiem
</t>
        </r>
      </text>
    </comment>
    <comment ref="G76" authorId="3" shapeId="0">
      <text>
        <r>
          <rPr>
            <sz val="9"/>
            <color indexed="81"/>
            <rFont val="Tahoma"/>
            <family val="2"/>
          </rPr>
          <t xml:space="preserve">
pārbaude: publiskā finansējuma intensitātes atbilstība Komisijas regulas Nr. 651/2014 6. punkta "bi" apakšpunkta otrā ievilkuma nosacījumiem</t>
        </r>
      </text>
    </comment>
    <comment ref="F78" authorId="0" shapeId="0">
      <text>
        <r>
          <rPr>
            <b/>
            <sz val="9"/>
            <color indexed="81"/>
            <rFont val="Tahoma"/>
            <family val="2"/>
            <charset val="186"/>
          </rPr>
          <t xml:space="preserve">atbilstoši noteikumu 45.2. apakšpunkta nosacījumiem
</t>
        </r>
      </text>
    </comment>
    <comment ref="F80" authorId="0" shapeId="0">
      <text>
        <r>
          <rPr>
            <b/>
            <sz val="9"/>
            <color indexed="81"/>
            <rFont val="Tahoma"/>
            <family val="2"/>
            <charset val="186"/>
          </rPr>
          <t xml:space="preserve">atbilstoši noteikumu 45.3. apakšpunkta un 46.punkta nosacījumiem
</t>
        </r>
      </text>
    </comment>
    <comment ref="D82" authorId="2" shapeId="0">
      <text>
        <r>
          <rPr>
            <b/>
            <sz val="9"/>
            <color indexed="81"/>
            <rFont val="Tahoma"/>
            <family val="2"/>
            <charset val="186"/>
          </rPr>
          <t>Antra Dzērve:</t>
        </r>
        <r>
          <rPr>
            <sz val="9"/>
            <color indexed="81"/>
            <rFont val="Tahoma"/>
            <family val="2"/>
            <charset val="186"/>
          </rPr>
          <t xml:space="preserve">
Antra Dzērve:
Atbilstoši MK noteikumu 48.1. apakšpunktam - tehnoloģiju tiesību aizsardzība attiecināma uz mikro, mazo un vidējo komersantu. Lielajiem komersantiem tehnoloģiju tiesību aizsardzības intensitāte ir 0%. </t>
        </r>
      </text>
    </comment>
    <comment ref="F84" authorId="0" shapeId="0">
      <text>
        <r>
          <rPr>
            <b/>
            <sz val="9"/>
            <color indexed="81"/>
            <rFont val="Tahoma"/>
            <family val="2"/>
            <charset val="186"/>
          </rPr>
          <t xml:space="preserve">atbilstoši noteikumu 45.2. apakšpunkta nosacījumiem
</t>
        </r>
      </text>
    </comment>
    <comment ref="F86" authorId="0" shapeId="0">
      <text>
        <r>
          <rPr>
            <b/>
            <sz val="9"/>
            <color indexed="81"/>
            <rFont val="Tahoma"/>
            <family val="2"/>
            <charset val="186"/>
          </rPr>
          <t xml:space="preserve">atbilstoši noteikumu 45.3.apakšpunkta un 46.punkta nosacījumiem
</t>
        </r>
      </text>
    </comment>
    <comment ref="F93" authorId="3" shapeId="0">
      <text>
        <r>
          <rPr>
            <sz val="9"/>
            <color indexed="81"/>
            <rFont val="Tahoma"/>
            <family val="2"/>
          </rPr>
          <t xml:space="preserve">
projekts paredz efektīvu sadarbību starp uzņēmumu un vienu vai vairākām pētniecības un zināšanu izplatīšanas organizācijām, kuras sedz vismaz 10 % no attiecināmajām izmaksām un ir tiesīgas publicēt savu pētījumu rezultātus;</t>
        </r>
      </text>
    </comment>
  </commentList>
</comments>
</file>

<file path=xl/sharedStrings.xml><?xml version="1.0" encoding="utf-8"?>
<sst xmlns="http://schemas.openxmlformats.org/spreadsheetml/2006/main" count="394" uniqueCount="216">
  <si>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</si>
  <si>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</si>
  <si>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</si>
  <si>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</si>
  <si>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</si>
  <si>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</si>
  <si>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</si>
  <si>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</si>
  <si>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</si>
  <si>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</si>
  <si>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</si>
  <si>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</si>
  <si>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</si>
  <si>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</si>
  <si>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</si>
  <si>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</si>
  <si>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</si>
  <si>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</si>
  <si>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</si>
  <si>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</si>
  <si>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</si>
  <si>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</si>
  <si>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</si>
  <si>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</si>
  <si>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</si>
  <si>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</si>
  <si>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</si>
  <si>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</si>
  <si>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1.</t>
  </si>
  <si>
    <t>2.</t>
  </si>
  <si>
    <t>3.</t>
  </si>
  <si>
    <t>4.</t>
  </si>
  <si>
    <t>5.</t>
  </si>
  <si>
    <t>Izvērtējums nav nepieciešams</t>
  </si>
  <si>
    <t>Nepieciešams sākotnējais ietekmes uz vidi izvērtējums</t>
  </si>
  <si>
    <t>Nepieciešams ietekmes uz vidi novērtējums</t>
  </si>
  <si>
    <t>JĀ</t>
  </si>
  <si>
    <t>NĒ</t>
  </si>
  <si>
    <t>Nr.p.k.</t>
  </si>
  <si>
    <t>6.</t>
  </si>
  <si>
    <t>7.</t>
  </si>
  <si>
    <t>8.</t>
  </si>
  <si>
    <t>9.</t>
  </si>
  <si>
    <t>10.</t>
  </si>
  <si>
    <t>11.</t>
  </si>
  <si>
    <t>12.</t>
  </si>
  <si>
    <t>13.</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</si>
  <si>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</si>
  <si>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</si>
  <si>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</si>
  <si>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</si>
  <si>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</si>
  <si>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</si>
  <si>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</si>
  <si>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</si>
  <si>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</si>
  <si>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</si>
  <si>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</si>
  <si>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</si>
  <si>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</si>
  <si>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</si>
  <si>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</si>
  <si>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</si>
  <si>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</si>
  <si>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t xml:space="preserve">Projekta darbība </t>
  </si>
  <si>
    <t>[A]</t>
  </si>
  <si>
    <t>[B]</t>
  </si>
  <si>
    <r>
      <t xml:space="preserve">projekta iesniedzējs </t>
    </r>
    <r>
      <rPr>
        <i/>
        <sz val="9.5"/>
        <color theme="1"/>
        <rFont val="Times New Roman"/>
        <family val="1"/>
        <charset val="186"/>
      </rPr>
      <t>[nosaukums]</t>
    </r>
  </si>
  <si>
    <t>Projekta daļa Nr.1</t>
  </si>
  <si>
    <t>Projekta daļa Nr.2</t>
  </si>
  <si>
    <t>Projekts</t>
  </si>
  <si>
    <t>nosaukums</t>
  </si>
  <si>
    <t>komersanta kategorija</t>
  </si>
  <si>
    <r>
      <t>Publiskā finansējuma intensitāte (I</t>
    </r>
    <r>
      <rPr>
        <b/>
        <vertAlign val="subscript"/>
        <sz val="9.5"/>
        <color theme="1"/>
        <rFont val="Times New Roman"/>
        <family val="1"/>
        <charset val="186"/>
      </rPr>
      <t>P</t>
    </r>
    <r>
      <rPr>
        <b/>
        <sz val="9.5"/>
        <color theme="1"/>
        <rFont val="Times New Roman"/>
        <family val="1"/>
        <charset val="186"/>
      </rPr>
      <t>%)</t>
    </r>
  </si>
  <si>
    <t xml:space="preserve">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ar saimniecisku darbību saistīta  projekta vidējās svērtās publiskā finansējuma intensitātes aprēķināšana </t>
  </si>
  <si>
    <t>Attiecināmās izmaksas  (EUR)</t>
  </si>
  <si>
    <t>tehniskā priekšizpēte</t>
  </si>
  <si>
    <t>Labuma guvējs</t>
  </si>
  <si>
    <t>fundamentālie pētījumi</t>
  </si>
  <si>
    <t>rūpnieciskie pētījumi</t>
  </si>
  <si>
    <t>rūpnieciskie pētījumiP</t>
  </si>
  <si>
    <t>eksperimentālā izstrāde</t>
  </si>
  <si>
    <t xml:space="preserve"> tehnoloģiju tiesību aizsardzība</t>
  </si>
  <si>
    <r>
      <t xml:space="preserve">Zinātniskās institūcijas </t>
    </r>
    <r>
      <rPr>
        <b/>
        <i/>
        <sz val="14"/>
        <color theme="1"/>
        <rFont val="Times New Roman"/>
        <family val="1"/>
        <charset val="186"/>
      </rPr>
      <t>&lt; nosaukums&gt;</t>
    </r>
    <r>
      <rPr>
        <b/>
        <sz val="14"/>
        <color theme="1"/>
        <rFont val="Times New Roman"/>
        <family val="1"/>
        <charset val="186"/>
      </rPr>
      <t xml:space="preserve"> apgrozījuma pārskats par 20__.gadu:</t>
    </r>
  </si>
  <si>
    <r>
      <t>1. Izdevumi</t>
    </r>
    <r>
      <rPr>
        <b/>
        <i/>
        <vertAlign val="superscript"/>
        <sz val="12"/>
        <color theme="1"/>
        <rFont val="Times New Roman"/>
        <family val="1"/>
        <charset val="186"/>
      </rPr>
      <t>1</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2</t>
    </r>
  </si>
  <si>
    <t>EKK</t>
  </si>
  <si>
    <t>N</t>
  </si>
  <si>
    <t>S</t>
  </si>
  <si>
    <t>KOPĀ</t>
  </si>
  <si>
    <t>Darbība, kurai nav saimniecisks raksturs</t>
  </si>
  <si>
    <t>Netiešā darbība kopā</t>
  </si>
  <si>
    <t>Saimnieciskā darbība</t>
  </si>
  <si>
    <t>pamatdarbība</t>
  </si>
  <si>
    <t>cita darbība</t>
  </si>
  <si>
    <t>netiešā  darbība</t>
  </si>
  <si>
    <t>netiešā darbība</t>
  </si>
  <si>
    <t>izglītība</t>
  </si>
  <si>
    <t>pētniecība</t>
  </si>
  <si>
    <t>tehnoloģiju pārnese</t>
  </si>
  <si>
    <t>F</t>
  </si>
  <si>
    <t>R</t>
  </si>
  <si>
    <t>E</t>
  </si>
  <si>
    <t>funda-</t>
  </si>
  <si>
    <t>rūpnie-</t>
  </si>
  <si>
    <t>eksperi-</t>
  </si>
  <si>
    <t>mentālie pētījumi</t>
  </si>
  <si>
    <t>ciskie pētījumi</t>
  </si>
  <si>
    <t>mentālā izstrāde</t>
  </si>
  <si>
    <t>1 -Nodrošina 1) atbilstību MK 27.12.2005. noteikumu Nr. 1031" Noteikumi par budžetu izdevumu klasifikāciju atbilstoši ekonomiskajām kategorijām" nosacījumiem; un 2)apgrozījuma pārskatā un  pārskatā par budžeta izpildi (2.veidlapa) sniegtās informācijas savstarpēju atbilstību.</t>
  </si>
  <si>
    <t>2 -nepieciešamības gadījumā iespējams papildināt ar  kolonām, sniedzot informāciju par papildu darbībā, tai skaitā, pētniecības kategorija - tehniskā priekšizpēte</t>
  </si>
  <si>
    <r>
      <t>2. ieņēmumi</t>
    </r>
    <r>
      <rPr>
        <b/>
        <i/>
        <vertAlign val="superscript"/>
        <sz val="12"/>
        <color theme="1"/>
        <rFont val="Times New Roman"/>
        <family val="1"/>
        <charset val="186"/>
      </rPr>
      <t>3</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4</t>
    </r>
  </si>
  <si>
    <t>3 - Nodrošina 1) atbilstību MK 27.12.2005. noteikumu Nr. 1032 "Noteikumi par budžetu ieņēmumu klasifikāciju" nosacījumiem; 2)apgrozījuma pārskatā un  pārskatā par budžeta izpildi (2.veidlapa) sniegtās informācijas savstarpēju atbilstību.</t>
  </si>
  <si>
    <t>4 -nepieciešamības gadījumā iespējams papildināt ar  kolonām, sniedzot informāciju par papildu darbībā, tai skaitā, pētniecības kategorija - tehniskā priekšizpēte</t>
  </si>
  <si>
    <r>
      <t xml:space="preserve">Definīcija: </t>
    </r>
    <r>
      <rPr>
        <b/>
        <sz val="12"/>
        <color rgb="FF0000FF"/>
        <rFont val="Times New Roman"/>
        <family val="1"/>
        <charset val="186"/>
      </rPr>
      <t>Netiešā darbība</t>
    </r>
    <r>
      <rPr>
        <sz val="12"/>
        <color rgb="FF0000FF"/>
        <rFont val="Times New Roman"/>
        <family val="1"/>
        <charset val="186"/>
      </rPr>
      <t xml:space="preserve"> – darbība, kas ir saistīta, bet nav tieši attiecināma uz konkrētu pamatdarbību vai citu zinātniskās institūcijas darbību, kura nav pamatdarbība, piemēram, administratīvās darbības, pētniecības projektu uzraudzība, studiju servisa darbība, bibliotēku darbība, ar pētniecības infrastruktūras uzturēšanu un ekspluatāciju saistītās darbības un citas netiešās darbības, ar kuru īstenošanu saistītās izmaksas, piemērojot zinātniskās institūcijas finanšu vadības un grāmatvedības politikas aprakstā norādīto metodiku (tai skaitā Izmaksu iekļaušanas (</t>
    </r>
    <r>
      <rPr>
        <i/>
        <sz val="12"/>
        <color rgb="FF0000FF"/>
        <rFont val="Times New Roman"/>
        <family val="1"/>
        <charset val="186"/>
      </rPr>
      <t>absorption costing</t>
    </r>
    <r>
      <rPr>
        <sz val="12"/>
        <color rgb="FF0000FF"/>
        <rFont val="Times New Roman"/>
        <family val="1"/>
        <charset val="186"/>
      </rPr>
      <t>) metode, aktivitāšu izmaksu kalkulācijas (</t>
    </r>
    <r>
      <rPr>
        <i/>
        <sz val="12"/>
        <color rgb="FF0000FF"/>
        <rFont val="Times New Roman"/>
        <family val="1"/>
        <charset val="186"/>
      </rPr>
      <t>activity based costing</t>
    </r>
    <r>
      <rPr>
        <sz val="12"/>
        <color rgb="FF0000FF"/>
        <rFont val="Times New Roman"/>
        <family val="1"/>
        <charset val="186"/>
      </rPr>
      <t>) metode), tiek pārdalītas (</t>
    </r>
    <r>
      <rPr>
        <i/>
        <sz val="12"/>
        <color rgb="FF0000FF"/>
        <rFont val="Times New Roman"/>
        <family val="1"/>
        <charset val="186"/>
      </rPr>
      <t>attiecinātas</t>
    </r>
    <r>
      <rPr>
        <sz val="12"/>
        <color rgb="FF0000FF"/>
        <rFont val="Times New Roman"/>
        <family val="1"/>
        <charset val="186"/>
      </rPr>
      <t>) uz pamatdarbībām, lai aprēķinātu ar intelektuālā īpašuma tiesībām saistīto institūcijas izstrādņu pašizmaksu.</t>
    </r>
  </si>
  <si>
    <t>Projektā iesaistīto zinātnisko darbinieku noslodze pilna laika ekvivalenta izteiksmē (PLE) projekta īstenošanas periodā</t>
  </si>
  <si>
    <t>Nr.</t>
  </si>
  <si>
    <t>Gads</t>
  </si>
  <si>
    <t xml:space="preserve">Nostrādātie mēneši </t>
  </si>
  <si>
    <t>T, nostrādāto darba stundu skaits gadā</t>
  </si>
  <si>
    <t>[1]</t>
  </si>
  <si>
    <t>[2]</t>
  </si>
  <si>
    <t>[3]</t>
  </si>
  <si>
    <t>[4]</t>
  </si>
  <si>
    <t>Zinātniskais vadītājs</t>
  </si>
  <si>
    <r>
      <t>T</t>
    </r>
    <r>
      <rPr>
        <vertAlign val="subscript"/>
        <sz val="12"/>
        <color theme="1"/>
        <rFont val="Times New Roman"/>
        <family val="1"/>
        <charset val="186"/>
      </rPr>
      <t>1</t>
    </r>
  </si>
  <si>
    <r>
      <t>T</t>
    </r>
    <r>
      <rPr>
        <vertAlign val="subscript"/>
        <sz val="12"/>
        <color theme="1"/>
        <rFont val="Times New Roman"/>
        <family val="1"/>
        <charset val="186"/>
      </rPr>
      <t>2</t>
    </r>
  </si>
  <si>
    <r>
      <t>T</t>
    </r>
    <r>
      <rPr>
        <vertAlign val="subscript"/>
        <sz val="12"/>
        <color theme="1"/>
        <rFont val="Times New Roman"/>
        <family val="1"/>
        <charset val="186"/>
      </rPr>
      <t>3</t>
    </r>
  </si>
  <si>
    <t>Piemēri:</t>
  </si>
  <si>
    <t>1.variants</t>
  </si>
  <si>
    <t>vidējais komersants</t>
  </si>
  <si>
    <t>2.variants</t>
  </si>
  <si>
    <t>pētniecības organizācija, kas atbilst lielā komersanta definīcijai</t>
  </si>
  <si>
    <t xml:space="preserve"> tehnoloģiju tiesību iegūšana, apstiprināšana un aizstāvēšana</t>
  </si>
  <si>
    <r>
      <t>Publiskā finansējuma intensitāte (I</t>
    </r>
    <r>
      <rPr>
        <b/>
        <vertAlign val="subscript"/>
        <sz val="9.5"/>
        <color rgb="FF0000FF"/>
        <rFont val="Times New Roman"/>
        <family val="1"/>
        <charset val="186"/>
      </rPr>
      <t>P</t>
    </r>
    <r>
      <rPr>
        <b/>
        <sz val="9.5"/>
        <color rgb="FF0000FF"/>
        <rFont val="Times New Roman"/>
        <family val="1"/>
        <charset val="186"/>
      </rPr>
      <t>%)</t>
    </r>
  </si>
  <si>
    <r>
      <t xml:space="preserve">projekta iesniedzējs </t>
    </r>
    <r>
      <rPr>
        <i/>
        <sz val="9.5"/>
        <color rgb="FF0000FF"/>
        <rFont val="Times New Roman"/>
        <family val="1"/>
        <charset val="186"/>
      </rPr>
      <t>[nosaukums]</t>
    </r>
  </si>
  <si>
    <r>
      <t>sadarbības partneris</t>
    </r>
    <r>
      <rPr>
        <vertAlign val="superscript"/>
        <sz val="9.5"/>
        <color rgb="FF0000FF"/>
        <rFont val="Times New Roman"/>
        <family val="1"/>
        <charset val="186"/>
      </rPr>
      <t xml:space="preserve"> </t>
    </r>
    <r>
      <rPr>
        <sz val="9.5"/>
        <color rgb="FF0000FF"/>
        <rFont val="Times New Roman"/>
        <family val="1"/>
        <charset val="186"/>
      </rPr>
      <t xml:space="preserve">Nr.1 </t>
    </r>
    <r>
      <rPr>
        <i/>
        <sz val="9.5"/>
        <color rgb="FF0000FF"/>
        <rFont val="Times New Roman"/>
        <family val="1"/>
        <charset val="186"/>
      </rPr>
      <t>[nosaukums]</t>
    </r>
  </si>
  <si>
    <r>
      <t xml:space="preserve">projekta iesniedzējs </t>
    </r>
    <r>
      <rPr>
        <i/>
        <sz val="10"/>
        <color rgb="FF0000FF"/>
        <rFont val="Times New Roman"/>
        <family val="1"/>
        <charset val="186"/>
      </rPr>
      <t>[nosaukums]</t>
    </r>
  </si>
  <si>
    <r>
      <t>sadarbības partneris</t>
    </r>
    <r>
      <rPr>
        <vertAlign val="superscript"/>
        <sz val="10"/>
        <color rgb="FF0000FF"/>
        <rFont val="Times New Roman"/>
        <family val="1"/>
        <charset val="186"/>
      </rPr>
      <t xml:space="preserve"> </t>
    </r>
    <r>
      <rPr>
        <sz val="10"/>
        <color rgb="FF0000FF"/>
        <rFont val="Times New Roman"/>
        <family val="1"/>
        <charset val="186"/>
      </rPr>
      <t xml:space="preserve">Nr.1 </t>
    </r>
    <r>
      <rPr>
        <i/>
        <sz val="10"/>
        <color rgb="FF0000FF"/>
        <rFont val="Times New Roman"/>
        <family val="1"/>
        <charset val="186"/>
      </rPr>
      <t>[nosaukums]</t>
    </r>
  </si>
  <si>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</si>
  <si>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 xml:space="preserve"> (Pielikums jāsagatavo tikai latviešu valodā)</t>
  </si>
  <si>
    <t>(Pielikums jāsagatavo tikai latviešu valodā)</t>
  </si>
  <si>
    <t xml:space="preserve">Piemēram informatīvs raksturs! </t>
  </si>
  <si>
    <r>
      <t>Slodze</t>
    </r>
    <r>
      <rPr>
        <b/>
        <sz val="11"/>
        <color theme="1"/>
        <rFont val="Times New Roman"/>
        <family val="1"/>
        <charset val="186"/>
      </rPr>
      <t xml:space="preserve"> </t>
    </r>
  </si>
  <si>
    <t>[5]</t>
  </si>
  <si>
    <t>[6] = 160*[4]*[5]</t>
  </si>
  <si>
    <t>10.pielikums projekta iesniegumam</t>
  </si>
  <si>
    <t xml:space="preserve">9.pielikums projekta iesniegumam </t>
  </si>
  <si>
    <t>7.pielikums projekta iesniegumam</t>
  </si>
  <si>
    <t>Amats</t>
  </si>
  <si>
    <t>Projekta īstenošanas periods</t>
  </si>
  <si>
    <t>Pēcuzraudzības periods</t>
  </si>
  <si>
    <r>
      <t>Statuss</t>
    </r>
    <r>
      <rPr>
        <b/>
        <vertAlign val="superscript"/>
        <sz val="11"/>
        <color theme="1"/>
        <rFont val="Times New Roman"/>
        <family val="1"/>
        <charset val="186"/>
      </rPr>
      <t>1</t>
    </r>
  </si>
  <si>
    <r>
      <t>PLE</t>
    </r>
    <r>
      <rPr>
        <b/>
        <i/>
        <vertAlign val="subscript"/>
        <sz val="11"/>
        <color theme="1"/>
        <rFont val="Times New Roman"/>
        <family val="1"/>
        <charset val="186"/>
      </rPr>
      <t>Iv</t>
    </r>
    <r>
      <rPr>
        <b/>
        <i/>
        <vertAlign val="superscript"/>
        <sz val="11"/>
        <color theme="1"/>
        <rFont val="Times New Roman"/>
        <family val="1"/>
        <charset val="186"/>
      </rPr>
      <t>2</t>
    </r>
  </si>
  <si>
    <t>jauna darba vieta</t>
  </si>
  <si>
    <t>saglabāšanas periods</t>
  </si>
  <si>
    <r>
      <t>kompetenču pilnveide</t>
    </r>
    <r>
      <rPr>
        <b/>
        <vertAlign val="superscript"/>
        <sz val="11"/>
        <color theme="1"/>
        <rFont val="Times New Roman"/>
        <family val="1"/>
        <charset val="186"/>
      </rPr>
      <t>4</t>
    </r>
  </si>
  <si>
    <r>
      <t>[7]</t>
    </r>
    <r>
      <rPr>
        <vertAlign val="superscript"/>
        <sz val="12"/>
        <color theme="1"/>
        <rFont val="Times New Roman"/>
        <family val="1"/>
        <charset val="186"/>
      </rPr>
      <t>3</t>
    </r>
  </si>
  <si>
    <t>[8]</t>
  </si>
  <si>
    <t>[9]</t>
  </si>
  <si>
    <t>[10]</t>
  </si>
  <si>
    <t>[11]</t>
  </si>
  <si>
    <t>Zinātnieni/zinātniskais personāls: zinātniskais vadītājs, vadošie pētnieki, pētnieki, zinātniskie asistenti (t.sk., jaunie zinātnieki, studējošie un zinātniskā grāda pretendenti), viespētnieki</t>
  </si>
  <si>
    <t>Zinātnes tehniskais personāls (t.sk., jaunie zinātnieki, studējošie un zinātniskā grāda pretendenti)</t>
  </si>
  <si>
    <t>Zinātni apkalpojošais personāls: zinātniski tehniskās informācijas struktūrvienību darbinieki, sabiedrisko attiecību un tehnoloģiju pārneses speciālisti, speciālo un zinātniski tehnisko bibliotēku darbinieki, patentu dienesta speciālisti, ekonomisko un finanšu jomu speciālisti finanšu analīzes izstrādei (t.sk. studējošie)</t>
  </si>
  <si>
    <t>Piezīmes</t>
  </si>
  <si>
    <r>
      <t>1</t>
    </r>
    <r>
      <rPr>
        <sz val="7"/>
        <color theme="1"/>
        <rFont val="Times New Roman"/>
        <family val="1"/>
        <charset val="186"/>
      </rPr>
      <t xml:space="preserve">  </t>
    </r>
    <r>
      <rPr>
        <sz val="10.5"/>
        <color theme="1"/>
        <rFont val="Times New Roman"/>
        <family val="1"/>
        <charset val="186"/>
      </rPr>
      <t>Statuss – norāda:</t>
    </r>
  </si>
  <si>
    <r>
      <t>1)</t>
    </r>
    <r>
      <rPr>
        <sz val="7"/>
        <rFont val="Times New Roman"/>
        <family val="1"/>
        <charset val="186"/>
      </rPr>
      <t xml:space="preserve">   </t>
    </r>
    <r>
      <rPr>
        <sz val="10.5"/>
        <rFont val="Times New Roman"/>
        <family val="1"/>
        <charset val="186"/>
      </rPr>
      <t>"S"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r>
  </si>
  <si>
    <r>
      <t>2)</t>
    </r>
    <r>
      <rPr>
        <sz val="7"/>
        <color theme="1"/>
        <rFont val="Times New Roman"/>
        <family val="1"/>
        <charset val="186"/>
      </rPr>
      <t xml:space="preserve">   </t>
    </r>
    <r>
      <rPr>
        <sz val="10.5"/>
        <color theme="1"/>
        <rFont val="Times New Roman"/>
        <family val="1"/>
        <charset val="186"/>
      </rPr>
      <t>"ZGP" – ja persona ir zinātniskā grāda pretendents;</t>
    </r>
  </si>
  <si>
    <r>
      <t>3)</t>
    </r>
    <r>
      <rPr>
        <sz val="7"/>
        <color theme="1"/>
        <rFont val="Times New Roman"/>
        <family val="1"/>
        <charset val="186"/>
      </rPr>
      <t xml:space="preserve">   </t>
    </r>
    <r>
      <rPr>
        <sz val="10.5"/>
        <color theme="1"/>
        <rFont val="Times New Roman"/>
        <family val="1"/>
        <charset val="186"/>
      </rPr>
      <t>"JP"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sz val="8.5"/>
        <color theme="1"/>
        <rFont val="Times New Roman"/>
        <family val="1"/>
        <charset val="186"/>
      </rPr>
      <t xml:space="preserve">1 </t>
    </r>
    <r>
      <rPr>
        <sz val="10.5"/>
        <color theme="1"/>
        <rFont val="Times New Roman"/>
        <family val="1"/>
        <charset val="186"/>
      </rPr>
      <t>apakšpunktu;</t>
    </r>
  </si>
  <si>
    <r>
      <t>4)</t>
    </r>
    <r>
      <rPr>
        <sz val="7"/>
        <color theme="1"/>
        <rFont val="Times New Roman"/>
        <family val="1"/>
        <charset val="186"/>
      </rPr>
      <t xml:space="preserve">   </t>
    </r>
    <r>
      <rPr>
        <sz val="10.5"/>
        <color theme="1"/>
        <rFont val="Times New Roman"/>
        <family val="1"/>
        <charset val="186"/>
      </rPr>
      <t>"JZ" – ja persona ir jaunais zinātnieks;</t>
    </r>
  </si>
  <si>
    <r>
      <t>5)</t>
    </r>
    <r>
      <rPr>
        <sz val="7"/>
        <color theme="1"/>
        <rFont val="Times New Roman"/>
        <family val="1"/>
        <charset val="186"/>
      </rPr>
      <t xml:space="preserve">   </t>
    </r>
    <r>
      <rPr>
        <sz val="10.5"/>
        <color theme="1"/>
        <rFont val="Times New Roman"/>
        <family val="1"/>
        <charset val="186"/>
      </rPr>
      <t>"VP" – ja persona ir viespētnieks.</t>
    </r>
  </si>
  <si>
    <r>
      <t>2</t>
    </r>
    <r>
      <rPr>
        <sz val="7"/>
        <color theme="1"/>
        <rFont val="Times New Roman"/>
        <family val="1"/>
        <charset val="186"/>
      </rPr>
      <t xml:space="preserve">  </t>
    </r>
    <r>
      <rPr>
        <sz val="10.5"/>
        <color theme="1"/>
        <rFont val="Times New Roman"/>
        <family val="1"/>
        <charset val="186"/>
      </rPr>
      <t>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</si>
  <si>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r>
      <t xml:space="preserve">3 </t>
    </r>
    <r>
      <rPr>
        <sz val="10.5"/>
        <color theme="1"/>
        <rFont val="Times New Roman"/>
        <family val="1"/>
        <charset val="186"/>
      </rPr>
      <t>[7] = (T1 + T2 + T3)/1920*</t>
    </r>
    <r>
      <rPr>
        <i/>
        <sz val="10.5"/>
        <color theme="1"/>
        <rFont val="Times New Roman"/>
        <family val="1"/>
        <charset val="186"/>
      </rPr>
      <t>GP</t>
    </r>
    <r>
      <rPr>
        <sz val="10.5"/>
        <color theme="1"/>
        <rFont val="Times New Roman"/>
        <family val="1"/>
        <charset val="186"/>
      </rPr>
      <t>.</t>
    </r>
  </si>
  <si>
    <t>(Pielikums jāsagatavo latviešu un angļu valodā)</t>
  </si>
  <si>
    <t>Zinātniskais asistents</t>
  </si>
  <si>
    <t>Pētnieks</t>
  </si>
  <si>
    <t>Laborants</t>
  </si>
  <si>
    <t>jā</t>
  </si>
  <si>
    <t>nē</t>
  </si>
  <si>
    <t>K</t>
  </si>
  <si>
    <r>
      <t>T</t>
    </r>
    <r>
      <rPr>
        <i/>
        <vertAlign val="subscript"/>
        <sz val="12"/>
        <color rgb="FF0000FF"/>
        <rFont val="Times New Roman"/>
        <family val="1"/>
        <charset val="186"/>
      </rPr>
      <t>1</t>
    </r>
  </si>
  <si>
    <r>
      <t>T</t>
    </r>
    <r>
      <rPr>
        <i/>
        <vertAlign val="subscript"/>
        <sz val="12"/>
        <color rgb="FF0000FF"/>
        <rFont val="Times New Roman"/>
        <family val="1"/>
        <charset val="186"/>
      </rPr>
      <t>2</t>
    </r>
  </si>
  <si>
    <r>
      <t>T</t>
    </r>
    <r>
      <rPr>
        <i/>
        <vertAlign val="subscript"/>
        <sz val="12"/>
        <color rgb="FF0000FF"/>
        <rFont val="Times New Roman"/>
        <family val="1"/>
        <charset val="186"/>
      </rPr>
      <t>3</t>
    </r>
  </si>
  <si>
    <t>5 gadi</t>
  </si>
  <si>
    <t>-</t>
  </si>
  <si>
    <t>PO nacionālā līdzfinansējuma daļa %</t>
  </si>
  <si>
    <r>
      <t xml:space="preserve">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ar saimniecisku darbību saistīta projekta vidējās svērtās publiskā finansējuma intensitātes aprēķinu veic, nosakot projekta iesniedzēja un katra labuma guvēja projekta daļas vidējo svērto publiskā finansējuma intensitāti, ievērojot šo noteikumu 33., 45., 46., 48. punkta un 50.2.apakšpunkta nosacījumus. 
2. Projekta iesniedzēja  un katra labuma guvēja projekta daļas vidējo svērto publiskā finansējuma intensitāti (I) aprēķina, izmantojot šādu formulu (skat. 1.tabulu):
                                                                       </t>
    </r>
    <r>
      <rPr>
        <b/>
        <i/>
        <sz val="11"/>
        <color rgb="FF0000FF"/>
        <rFont val="Calibri"/>
        <family val="2"/>
        <charset val="186"/>
        <scheme val="minor"/>
      </rPr>
      <t xml:space="preserve"> I =  SUMPRODUCT(Ai:An;Bi:Bn)/SUM(Bi:Bn)), kur;</t>
    </r>
    <r>
      <rPr>
        <sz val="11"/>
        <color rgb="FF0000FF"/>
        <rFont val="Calibri"/>
        <family val="2"/>
        <charset val="186"/>
        <scheme val="minor"/>
      </rPr>
      <t xml:space="preserve">
  </t>
    </r>
    <r>
      <rPr>
        <i/>
        <sz val="11"/>
        <color rgb="FF0000FF"/>
        <rFont val="Calibri"/>
        <family val="2"/>
        <charset val="186"/>
        <scheme val="minor"/>
      </rPr>
      <t xml:space="preserve">   I – labuma guvēja apakšprojekta vidējā svērtā publiskā finansējuma intensitāte (%) (precizitāte – vismaz četras zīmes aiz komata);
     A – visas atbilstošās komponentes tabulas kolonā [A];
     B – visas atbilstošās komponentes tabulas kolonā [B];
      SUMPRODUCT – Microsoft Excel funkcija, kas reizina visas atbilstošās komponentes kolonās [A] un [B] un pēc tam saskaita rezultātus;
     SUM – Microsoft Excel funkcija, kas saskaita visas atbilstošās komponentes kolonā [A]. </t>
    </r>
  </si>
  <si>
    <r>
      <t>G</t>
    </r>
    <r>
      <rPr>
        <vertAlign val="subscript"/>
        <sz val="12"/>
        <color theme="1"/>
        <rFont val="Times New Roman"/>
        <family val="1"/>
        <charset val="186"/>
      </rPr>
      <t>P</t>
    </r>
    <r>
      <rPr>
        <sz val="12"/>
        <color theme="1"/>
        <rFont val="Times New Roman"/>
        <family val="1"/>
        <charset val="186"/>
      </rPr>
      <t xml:space="preserve"> Projekta īstenošanas periods (gados)</t>
    </r>
  </si>
  <si>
    <r>
      <rPr>
        <sz val="12"/>
        <color theme="1"/>
        <rFont val="Times New Roman"/>
        <family val="1"/>
        <charset val="186"/>
      </rPr>
      <t>Projekta ieguldījums iznākuma rādītāja "jaunu pētnieku skaits atbalstītajās vienībās (pilnas slodzes ekvivalents)" izpildē</t>
    </r>
    <r>
      <rPr>
        <i/>
        <sz val="12"/>
        <color theme="1"/>
        <rFont val="Times New Roman"/>
        <family val="1"/>
        <charset val="186"/>
      </rPr>
      <t xml:space="preserve">
(informāciju sniedz, ja projekta ietvaros pētniecības īstenošanā plānots piesaistīt jaunu pētnieku un izveidot jaunu amata vietu (turpmāk – AV))</t>
    </r>
  </si>
  <si>
    <r>
      <t xml:space="preserve">Labuma guvēja institūcijā strādājošā zinātniskā personāla un zinātnes tehniskā personāla skaits pirms projekta īstenošanas
</t>
    </r>
    <r>
      <rPr>
        <i/>
        <sz val="12"/>
        <color theme="1"/>
        <rFont val="Times New Roman"/>
        <family val="1"/>
        <charset val="186"/>
      </rPr>
      <t>(informāciju sadarbības iestādē iesniedz kopā ar projekta iesniegumu)</t>
    </r>
  </si>
  <si>
    <r>
      <t>PLE</t>
    </r>
    <r>
      <rPr>
        <vertAlign val="subscript"/>
        <sz val="12"/>
        <color theme="1"/>
        <rFont val="Times New Roman"/>
        <family val="1"/>
        <charset val="186"/>
      </rPr>
      <t>0</t>
    </r>
  </si>
  <si>
    <r>
      <t>AV</t>
    </r>
    <r>
      <rPr>
        <vertAlign val="subscript"/>
        <sz val="12"/>
        <color theme="1"/>
        <rFont val="Times New Roman"/>
        <family val="1"/>
        <charset val="186"/>
      </rPr>
      <t>0</t>
    </r>
  </si>
  <si>
    <r>
      <t xml:space="preserve">Projekta ietvaros pētniecības īstenošanā iesaistīto jaunu pētnieku skaits
</t>
    </r>
    <r>
      <rPr>
        <i/>
        <sz val="12"/>
        <color theme="1"/>
        <rFont val="Times New Roman"/>
        <family val="1"/>
        <charset val="186"/>
      </rPr>
      <t>(informāciju sadarbības iestādē iesniedz kopā ar projekta iesniegumu un reizi gadā projekta īstenošanas un pēcuzraudzības periodā)</t>
    </r>
  </si>
  <si>
    <r>
      <t>PLE</t>
    </r>
    <r>
      <rPr>
        <vertAlign val="subscript"/>
        <sz val="12"/>
        <color theme="1"/>
        <rFont val="Times New Roman"/>
        <family val="1"/>
        <charset val="186"/>
      </rPr>
      <t>P</t>
    </r>
  </si>
  <si>
    <r>
      <t>AV</t>
    </r>
    <r>
      <rPr>
        <vertAlign val="subscript"/>
        <sz val="12"/>
        <color theme="1"/>
        <rFont val="Times New Roman"/>
        <family val="1"/>
        <charset val="186"/>
      </rPr>
      <t>P</t>
    </r>
  </si>
  <si>
    <r>
      <t xml:space="preserve">Labuma guvēja institūcijā strādājošā zinātniskā personāla un zinātnes tehniskā personāla skaits projekta īstenošanas periodā
</t>
    </r>
    <r>
      <rPr>
        <i/>
        <sz val="12"/>
        <color theme="1"/>
        <rFont val="Times New Roman"/>
        <family val="1"/>
        <charset val="186"/>
      </rPr>
      <t>(informāciju sadarbības iestādē iesniedz reizi gadā projekta īstenošanas un pēcuzraudzības periodā)</t>
    </r>
  </si>
  <si>
    <r>
      <t>PLE</t>
    </r>
    <r>
      <rPr>
        <vertAlign val="subscript"/>
        <sz val="12"/>
        <color theme="1"/>
        <rFont val="Times New Roman"/>
        <family val="1"/>
        <charset val="186"/>
      </rPr>
      <t>I</t>
    </r>
  </si>
  <si>
    <r>
      <t>AV</t>
    </r>
    <r>
      <rPr>
        <vertAlign val="subscript"/>
        <sz val="12"/>
        <color theme="1"/>
        <rFont val="Times New Roman"/>
        <family val="1"/>
        <charset val="186"/>
      </rPr>
      <t>I</t>
    </r>
  </si>
  <si>
    <t>Projekta ieguldījums iznākuma rādītāja "jauno zinātnieku skaits (pilnas slodzes ekvivalents), kuri projekta ietvaros pilnveidojuši kompetenci, ieskaitot karjeras izaugsmes un personāla atjaunotnes procesus" izpildē</t>
  </si>
  <si>
    <r>
      <t xml:space="preserve">jauno zinātnieku skaits (pilnas slodzes ekvivalents), kuri projekta ietvaros pilnveidojuši kompetenci, ieskaitot karjeras izaugsmes un personāla atjaunotnes procesus
</t>
    </r>
    <r>
      <rPr>
        <i/>
        <sz val="12"/>
        <color theme="1"/>
        <rFont val="Times New Roman"/>
        <family val="1"/>
        <charset val="186"/>
      </rPr>
      <t>(informāciju sadarbības iestādē iesniedz reizi gadā projekta īstenošanas un pēcuzraudzības periodā)</t>
    </r>
  </si>
  <si>
    <r>
      <t>PLE</t>
    </r>
    <r>
      <rPr>
        <vertAlign val="subscript"/>
        <sz val="12"/>
        <color theme="1"/>
        <rFont val="Times New Roman"/>
        <family val="1"/>
        <charset val="186"/>
      </rPr>
      <t>K</t>
    </r>
  </si>
  <si>
    <r>
      <t xml:space="preserve">4 </t>
    </r>
    <r>
      <rPr>
        <sz val="10.5"/>
        <color theme="1"/>
        <rFont val="Times New Roman"/>
        <family val="1"/>
        <charset val="186"/>
      </rPr>
      <t>Jaunajiem zinātniekiem, kuriem projekta īstenošanas laikā plānots pilnveidot kompetenci, norāda:
1) "K" – ja plānots nodrošināt karjeras izaugsmi, ko pamato izmaiņas jaunā zinātnieka amata pienākumu aprakstā, paaugstinot personas atbildības līmeni vai vadības pienākumu apjomu;
2) "A" – ja plānots nodrošināt zinātniskā personāla atjaunošanu, nodibinot darba tiesiskās attiecības ar jauno zinātnieku, lai persona aizvietotu zinātnieku, kurš izbeidzis darba tiesiskās attiecības labuma guvēja institūcijā.</t>
    </r>
  </si>
  <si>
    <t>JZ</t>
  </si>
  <si>
    <t>14.</t>
  </si>
  <si>
    <t>Pamatojums publiskā finansējuma intensitātes palielināšanai.
Komisijas regulas Nr. 651/2014 25. panta 6. punkta:</t>
  </si>
  <si>
    <t>b) apakšpunkta i) punkta pirmais ievilkums</t>
  </si>
  <si>
    <t>b) apakšpunkta i) punkta otrais ievilkums</t>
  </si>
  <si>
    <t>b) apakšpunkta ii) punkts</t>
  </si>
  <si>
    <t>1. Ievēro SAM pasākuma MK noteikumu 33. 45.2. un 50.2.apakšpunkta nosacījumus</t>
  </si>
  <si>
    <t>2.Sniedz informāciju par katru sadarbības partneri, kas gūst intelektuālā īpašuma tiesības un ekonomiskās priekšrocības, kas izriet no tā projekta ietvaros veiktās darbības</t>
  </si>
  <si>
    <t>3. Otrajā un turpmākajās projektu iesniegumu atlases kārtās ar saimniecisku darbību saistītos projektos fundamentālie pētījumi nav atbalstāmi.</t>
  </si>
  <si>
    <t>JP</t>
  </si>
  <si>
    <t>n.a.</t>
  </si>
  <si>
    <t>lielais komersants</t>
  </si>
  <si>
    <t>atbilstoši</t>
  </si>
  <si>
    <t>Nacionālais līdzfinansējums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</si>
</sst>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
  </numFmts>
  <fonts count="6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1"/>
      <color theme="1"/>
      <name val="Times New Roman"/>
      <family val="1"/>
      <charset val="186"/>
    </font>
    <font>
      <b/>
      <i/>
      <sz val="10"/>
      <color theme="1"/>
      <name val="Times New Roman"/>
      <family val="1"/>
      <charset val="186"/>
    </font>
    <font>
      <sz val="10"/>
      <name val="Arial"/>
      <family val="2"/>
    </font>
    <font>
      <sz val="10"/>
      <color theme="1"/>
      <name val="Calibri"/>
      <family val="2"/>
      <charset val="186"/>
      <scheme val="minor"/>
    </font>
    <font>
      <b/>
      <sz val="10"/>
      <color theme="1"/>
      <name val="Times New Roman"/>
      <family val="1"/>
      <charset val="186"/>
    </font>
    <font>
      <b/>
      <sz val="9.5"/>
      <color theme="1"/>
      <name val="Times New Roman"/>
      <family val="1"/>
      <charset val="186"/>
    </font>
    <font>
      <b/>
      <vertAlign val="subscript"/>
      <sz val="9.5"/>
      <color theme="1"/>
      <name val="Times New Roman"/>
      <family val="1"/>
      <charset val="186"/>
    </font>
    <font>
      <sz val="9.5"/>
      <color theme="1"/>
      <name val="Times New Roman"/>
      <family val="1"/>
      <charset val="186"/>
    </font>
    <font>
      <i/>
      <sz val="9.5"/>
      <color theme="1"/>
      <name val="Times New Roman"/>
      <family val="1"/>
      <charset val="186"/>
    </font>
    <font>
      <vertAlign val="superscript"/>
      <sz val="9.5"/>
      <color theme="1"/>
      <name val="Times New Roman"/>
      <family val="1"/>
      <charset val="186"/>
    </font>
    <font>
      <sz val="11"/>
      <color rgb="FF0000FF"/>
      <name val="Calibri"/>
      <family val="2"/>
      <charset val="186"/>
      <scheme val="minor"/>
    </font>
    <font>
      <b/>
      <i/>
      <sz val="11"/>
      <color rgb="FF0000FF"/>
      <name val="Calibri"/>
      <family val="2"/>
      <charset val="186"/>
      <scheme val="minor"/>
    </font>
    <font>
      <i/>
      <sz val="11"/>
      <color rgb="FF0000FF"/>
      <name val="Calibri"/>
      <family val="2"/>
      <charset val="186"/>
      <scheme val="minor"/>
    </font>
    <font>
      <sz val="10"/>
      <color theme="1"/>
      <name val="Times New Roman"/>
      <family val="1"/>
      <charset val="186"/>
    </font>
    <font>
      <b/>
      <sz val="14"/>
      <color theme="1"/>
      <name val="Times New Roman"/>
      <family val="1"/>
      <charset val="186"/>
    </font>
    <font>
      <b/>
      <i/>
      <sz val="14"/>
      <color theme="1"/>
      <name val="Times New Roman"/>
      <family val="1"/>
      <charset val="186"/>
    </font>
    <font>
      <b/>
      <sz val="13.5"/>
      <color theme="1"/>
      <name val="Times New Roman"/>
      <family val="1"/>
      <charset val="186"/>
    </font>
    <font>
      <b/>
      <i/>
      <sz val="12"/>
      <color theme="1"/>
      <name val="Times New Roman"/>
      <family val="1"/>
      <charset val="186"/>
    </font>
    <font>
      <b/>
      <i/>
      <vertAlign val="superscript"/>
      <sz val="12"/>
      <color theme="1"/>
      <name val="Times New Roman"/>
      <family val="1"/>
      <charset val="186"/>
    </font>
    <font>
      <sz val="10.5"/>
      <color theme="1"/>
      <name val="Times New Roman"/>
      <family val="1"/>
      <charset val="186"/>
    </font>
    <font>
      <b/>
      <i/>
      <sz val="12"/>
      <color rgb="FF0000FF"/>
      <name val="Times New Roman"/>
      <family val="1"/>
      <charset val="186"/>
    </font>
    <font>
      <i/>
      <sz val="12"/>
      <color rgb="FF0000FF"/>
      <name val="Times New Roman"/>
      <family val="1"/>
      <charset val="186"/>
    </font>
    <font>
      <b/>
      <sz val="12"/>
      <color rgb="FF0000FF"/>
      <name val="Times New Roman"/>
      <family val="1"/>
      <charset val="186"/>
    </font>
    <font>
      <sz val="12"/>
      <color rgb="FF0000FF"/>
      <name val="Times New Roman"/>
      <family val="1"/>
      <charset val="186"/>
    </font>
    <font>
      <sz val="10"/>
      <name val="Arial"/>
      <family val="2"/>
      <charset val="186"/>
    </font>
    <font>
      <b/>
      <sz val="11"/>
      <color theme="1"/>
      <name val="Times New Roman"/>
      <family val="1"/>
      <charset val="186"/>
    </font>
    <font>
      <sz val="9"/>
      <color indexed="81"/>
      <name val="Tahoma"/>
      <family val="2"/>
      <charset val="186"/>
    </font>
    <font>
      <b/>
      <sz val="9"/>
      <color indexed="81"/>
      <name val="Tahoma"/>
      <family val="2"/>
      <charset val="186"/>
    </font>
    <font>
      <b/>
      <i/>
      <sz val="11"/>
      <color theme="1"/>
      <name val="Times New Roman"/>
      <family val="1"/>
      <charset val="186"/>
    </font>
    <font>
      <b/>
      <i/>
      <vertAlign val="subscript"/>
      <sz val="11"/>
      <color theme="1"/>
      <name val="Times New Roman"/>
      <family val="1"/>
      <charset val="186"/>
    </font>
    <font>
      <vertAlign val="subscript"/>
      <sz val="12"/>
      <color theme="1"/>
      <name val="Times New Roman"/>
      <family val="1"/>
      <charset val="186"/>
    </font>
    <font>
      <sz val="9.5"/>
      <name val="Times New Roman"/>
      <family val="1"/>
      <charset val="186"/>
    </font>
    <font>
      <b/>
      <sz val="11"/>
      <color rgb="FF0000FF"/>
      <name val="Calibri"/>
      <family val="2"/>
      <charset val="186"/>
      <scheme val="minor"/>
    </font>
    <font>
      <b/>
      <sz val="10"/>
      <color rgb="FF0000FF"/>
      <name val="Times New Roman"/>
      <family val="1"/>
      <charset val="186"/>
    </font>
    <font>
      <sz val="10"/>
      <color rgb="FF0000FF"/>
      <name val="Calibri"/>
      <family val="2"/>
      <charset val="186"/>
      <scheme val="minor"/>
    </font>
    <font>
      <b/>
      <sz val="9.5"/>
      <color rgb="FF0000FF"/>
      <name val="Times New Roman"/>
      <family val="1"/>
      <charset val="186"/>
    </font>
    <font>
      <b/>
      <vertAlign val="subscript"/>
      <sz val="9.5"/>
      <color rgb="FF0000FF"/>
      <name val="Times New Roman"/>
      <family val="1"/>
      <charset val="186"/>
    </font>
    <font>
      <sz val="9.5"/>
      <color rgb="FF0000FF"/>
      <name val="Times New Roman"/>
      <family val="1"/>
      <charset val="186"/>
    </font>
    <font>
      <i/>
      <sz val="9.5"/>
      <color rgb="FF0000FF"/>
      <name val="Times New Roman"/>
      <family val="1"/>
      <charset val="186"/>
    </font>
    <font>
      <vertAlign val="superscript"/>
      <sz val="9.5"/>
      <color rgb="FF0000FF"/>
      <name val="Times New Roman"/>
      <family val="1"/>
      <charset val="186"/>
    </font>
    <font>
      <sz val="10"/>
      <color rgb="FF0000FF"/>
      <name val="Times New Roman"/>
      <family val="1"/>
      <charset val="186"/>
    </font>
    <font>
      <i/>
      <sz val="10"/>
      <color rgb="FF0000FF"/>
      <name val="Times New Roman"/>
      <family val="1"/>
      <charset val="186"/>
    </font>
    <font>
      <vertAlign val="superscript"/>
      <sz val="10"/>
      <color rgb="FF0000FF"/>
      <name val="Times New Roman"/>
      <family val="1"/>
      <charset val="186"/>
    </font>
    <font>
      <i/>
      <sz val="12"/>
      <color theme="1"/>
      <name val="Calibri"/>
      <family val="2"/>
      <charset val="186"/>
      <scheme val="minor"/>
    </font>
    <font>
      <i/>
      <sz val="12"/>
      <color rgb="FFFF0000"/>
      <name val="Times New Roman"/>
      <family val="1"/>
      <charset val="186"/>
    </font>
    <font>
      <sz val="12"/>
      <color rgb="FFFF0000"/>
      <name val="Times New Roman"/>
      <family val="1"/>
      <charset val="186"/>
    </font>
    <font>
      <b/>
      <vertAlign val="superscript"/>
      <sz val="11"/>
      <color theme="1"/>
      <name val="Times New Roman"/>
      <family val="1"/>
      <charset val="186"/>
    </font>
    <font>
      <b/>
      <i/>
      <vertAlign val="superscript"/>
      <sz val="11"/>
      <color theme="1"/>
      <name val="Times New Roman"/>
      <family val="1"/>
      <charset val="186"/>
    </font>
    <font>
      <vertAlign val="superscript"/>
      <sz val="12"/>
      <color theme="1"/>
      <name val="Times New Roman"/>
      <family val="1"/>
      <charset val="186"/>
    </font>
    <font>
      <sz val="8.5"/>
      <color theme="1"/>
      <name val="Times New Roman"/>
      <family val="1"/>
      <charset val="186"/>
    </font>
    <font>
      <sz val="7"/>
      <color theme="1"/>
      <name val="Times New Roman"/>
      <family val="1"/>
      <charset val="186"/>
    </font>
    <font>
      <sz val="10.5"/>
      <name val="Times New Roman"/>
      <family val="1"/>
      <charset val="186"/>
    </font>
    <font>
      <sz val="7"/>
      <name val="Times New Roman"/>
      <family val="1"/>
      <charset val="186"/>
    </font>
    <font>
      <i/>
      <sz val="10.5"/>
      <color theme="1"/>
      <name val="Times New Roman"/>
      <family val="1"/>
      <charset val="186"/>
    </font>
    <font>
      <i/>
      <sz val="11"/>
      <color rgb="FF0000FF"/>
      <name val="Times New Roman"/>
      <family val="1"/>
      <charset val="186"/>
    </font>
    <font>
      <i/>
      <vertAlign val="subscript"/>
      <sz val="12"/>
      <color rgb="FF0000FF"/>
      <name val="Times New Roman"/>
      <family val="1"/>
      <charset val="186"/>
    </font>
    <font>
      <b/>
      <sz val="9.5"/>
      <name val="Times New Roman"/>
      <family val="1"/>
      <charset val="186"/>
    </font>
    <font>
      <sz val="9.5"/>
      <color rgb="FFFF0000"/>
      <name val="Times New Roman"/>
      <family val="1"/>
      <charset val="186"/>
    </font>
    <font>
      <sz val="9"/>
      <color indexed="81"/>
      <name val="Tahoma"/>
      <family val="2"/>
    </font>
    <font>
      <b/>
      <sz val="9.5"/>
      <color rgb="FF0000FF"/>
      <name val="Times New Roman"/>
      <family val="1"/>
    </font>
  </fonts>
  <fills count="5">
    <fill>
      <patternFill patternType="none"/>
    </fill>
    <fill>
      <patternFill patternType="gray125"/>
    </fill>
    <fill>
      <patternFill patternType="solid">
        <fgColor rgb="FFC0C0C0"/>
        <bgColor indexed="64"/>
      </patternFill>
    </fill>
    <fill>
      <patternFill patternType="lightTrellis">
        <bgColor theme="0" tint="-0.34998626667073579"/>
      </patternFill>
    </fill>
    <fill>
      <patternFill patternType="solid">
        <fgColor theme="0"/>
        <bgColor indexed="64"/>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auto="1"/>
      </bottom>
      <diagonal/>
    </border>
  </borders>
  <cellStyleXfs count="4">
    <xf numFmtId="0" fontId="0" fillId="0" borderId="0"/>
    <xf numFmtId="0" fontId="6" fillId="0" borderId="0"/>
    <xf numFmtId="0" fontId="28" fillId="0" borderId="0"/>
    <xf numFmtId="43" fontId="28" fillId="0" borderId="0" applyFont="0" applyFill="0" applyBorder="0" applyAlignment="0" applyProtection="0"/>
  </cellStyleXfs>
  <cellXfs count="230">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0" fontId="11" fillId="0" borderId="4" xfId="0" applyFont="1" applyBorder="1" applyAlignment="1">
      <alignment horizontal="center" wrapText="1"/>
    </xf>
    <xf numFmtId="164" fontId="11" fillId="0" borderId="4" xfId="0" applyNumberFormat="1" applyFont="1" applyBorder="1" applyAlignment="1">
      <alignment horizontal="center" wrapText="1"/>
    </xf>
    <xf numFmtId="0" fontId="11" fillId="0" borderId="0" xfId="0" applyFont="1" applyBorder="1" applyAlignment="1">
      <alignment wrapText="1"/>
    </xf>
    <xf numFmtId="0" fontId="20" fillId="0" borderId="0" xfId="0" applyFont="1" applyAlignment="1">
      <alignment horizontal="center"/>
    </xf>
    <xf numFmtId="0" fontId="21" fillId="0" borderId="0" xfId="0" applyFont="1"/>
    <xf numFmtId="0" fontId="17" fillId="2" borderId="13" xfId="0" applyFont="1" applyFill="1" applyBorder="1" applyAlignment="1">
      <alignment horizontal="center" wrapText="1"/>
    </xf>
    <xf numFmtId="0" fontId="17" fillId="2" borderId="9" xfId="0" applyFont="1" applyFill="1" applyBorder="1" applyAlignment="1">
      <alignment horizontal="center" wrapText="1"/>
    </xf>
    <xf numFmtId="0" fontId="17" fillId="2" borderId="15" xfId="0" applyFont="1" applyFill="1" applyBorder="1" applyAlignment="1">
      <alignment horizontal="center" wrapText="1"/>
    </xf>
    <xf numFmtId="0" fontId="0" fillId="0" borderId="13" xfId="0" applyBorder="1" applyAlignment="1">
      <alignment wrapText="1"/>
    </xf>
    <xf numFmtId="0" fontId="17" fillId="0" borderId="13" xfId="0" applyFont="1" applyBorder="1" applyAlignment="1">
      <alignment horizontal="center" wrapText="1"/>
    </xf>
    <xf numFmtId="0" fontId="23" fillId="0" borderId="13" xfId="0" applyFont="1" applyBorder="1" applyAlignment="1">
      <alignment horizontal="center" wrapText="1"/>
    </xf>
    <xf numFmtId="0" fontId="24" fillId="0" borderId="0" xfId="0" applyFont="1" applyAlignment="1">
      <alignment horizontal="left" vertical="center" wrapText="1"/>
    </xf>
    <xf numFmtId="0" fontId="25" fillId="0" borderId="0" xfId="0" applyFont="1" applyAlignment="1">
      <alignment horizontal="left" wrapText="1"/>
    </xf>
    <xf numFmtId="0" fontId="25" fillId="0" borderId="0" xfId="0" applyFont="1"/>
    <xf numFmtId="165" fontId="25" fillId="0" borderId="4" xfId="0" applyNumberFormat="1" applyFont="1" applyBorder="1" applyAlignment="1">
      <alignment horizontal="center" vertical="center" wrapText="1"/>
    </xf>
    <xf numFmtId="165" fontId="1" fillId="0" borderId="4" xfId="0" applyNumberFormat="1" applyFont="1" applyBorder="1" applyAlignment="1">
      <alignment horizontal="left" vertical="center" wrapText="1"/>
    </xf>
    <xf numFmtId="165" fontId="1" fillId="0" borderId="4" xfId="0" applyNumberFormat="1" applyFont="1" applyBorder="1" applyAlignment="1">
      <alignment horizontal="center" vertical="center" wrapText="1"/>
    </xf>
    <xf numFmtId="0" fontId="9" fillId="0" borderId="4" xfId="0" applyFont="1" applyBorder="1" applyAlignment="1">
      <alignment horizontal="center" wrapText="1"/>
    </xf>
    <xf numFmtId="0" fontId="18" fillId="0" borderId="0" xfId="0" applyFont="1" applyAlignment="1">
      <alignment horizontal="center" wrapText="1"/>
    </xf>
    <xf numFmtId="0" fontId="0" fillId="0" borderId="0" xfId="0" applyAlignment="1">
      <alignment wrapText="1"/>
    </xf>
    <xf numFmtId="0" fontId="36" fillId="0" borderId="0" xfId="0" applyFont="1"/>
    <xf numFmtId="0" fontId="14" fillId="0" borderId="0" xfId="0" applyFont="1"/>
    <xf numFmtId="0" fontId="39" fillId="0" borderId="4" xfId="0" applyFont="1" applyBorder="1" applyAlignment="1">
      <alignment horizontal="center" wrapText="1"/>
    </xf>
    <xf numFmtId="0" fontId="41" fillId="0" borderId="4" xfId="0" applyFont="1" applyBorder="1" applyAlignment="1">
      <alignment horizontal="center" wrapText="1"/>
    </xf>
    <xf numFmtId="0" fontId="14" fillId="0" borderId="4" xfId="0" applyFont="1" applyBorder="1"/>
    <xf numFmtId="3" fontId="41" fillId="0" borderId="4" xfId="0" applyNumberFormat="1" applyFont="1" applyBorder="1" applyAlignment="1">
      <alignment horizontal="center" wrapText="1"/>
    </xf>
    <xf numFmtId="0" fontId="25" fillId="0" borderId="4" xfId="0" applyFont="1" applyBorder="1" applyAlignment="1">
      <alignment horizontal="justify" vertical="top" wrapText="1"/>
    </xf>
    <xf numFmtId="0" fontId="0" fillId="0" borderId="0" xfId="0" applyBorder="1"/>
    <xf numFmtId="0" fontId="47" fillId="0" borderId="0" xfId="0" applyFont="1" applyBorder="1" applyAlignment="1">
      <alignment horizontal="center" vertical="center" wrapText="1"/>
    </xf>
    <xf numFmtId="0" fontId="29" fillId="0" borderId="18" xfId="0" applyFont="1" applyBorder="1" applyAlignment="1">
      <alignment horizontal="center" wrapText="1"/>
    </xf>
    <xf numFmtId="0" fontId="29" fillId="0" borderId="4" xfId="0" applyFont="1" applyBorder="1" applyAlignment="1">
      <alignment horizontal="center" wrapText="1"/>
    </xf>
    <xf numFmtId="0" fontId="32" fillId="0" borderId="4" xfId="0" applyFont="1" applyBorder="1" applyAlignment="1">
      <alignment horizontal="center" wrapText="1"/>
    </xf>
    <xf numFmtId="0" fontId="1" fillId="0" borderId="21" xfId="0" applyFont="1" applyBorder="1" applyAlignment="1">
      <alignment horizontal="center" vertical="top" wrapText="1"/>
    </xf>
    <xf numFmtId="0" fontId="1" fillId="0" borderId="6" xfId="0" applyFont="1" applyBorder="1" applyAlignment="1">
      <alignment horizontal="center" vertical="top" wrapText="1"/>
    </xf>
    <xf numFmtId="0" fontId="1" fillId="0" borderId="8" xfId="0" applyFont="1" applyFill="1" applyBorder="1" applyAlignment="1">
      <alignment horizontal="center" vertical="top" wrapText="1"/>
    </xf>
    <xf numFmtId="165" fontId="25" fillId="0" borderId="5" xfId="0" applyNumberFormat="1" applyFont="1" applyBorder="1" applyAlignment="1">
      <alignment horizontal="center" vertical="center" wrapText="1"/>
    </xf>
    <xf numFmtId="165" fontId="1" fillId="0" borderId="5" xfId="0" applyNumberFormat="1" applyFont="1" applyBorder="1" applyAlignment="1">
      <alignment horizontal="left" vertical="center" wrapText="1"/>
    </xf>
    <xf numFmtId="165" fontId="1" fillId="0" borderId="5" xfId="0" applyNumberFormat="1" applyFont="1" applyBorder="1" applyAlignment="1">
      <alignment horizontal="center" vertical="center" wrapText="1"/>
    </xf>
    <xf numFmtId="165" fontId="25" fillId="0" borderId="6" xfId="0" applyNumberFormat="1" applyFont="1" applyBorder="1" applyAlignment="1">
      <alignment horizontal="center" vertical="center" wrapText="1"/>
    </xf>
    <xf numFmtId="165" fontId="1" fillId="0" borderId="6" xfId="0" applyNumberFormat="1" applyFont="1" applyBorder="1" applyAlignment="1">
      <alignment horizontal="left" vertical="center" wrapText="1"/>
    </xf>
    <xf numFmtId="165" fontId="1" fillId="0" borderId="6" xfId="0" applyNumberFormat="1" applyFont="1" applyBorder="1" applyAlignment="1">
      <alignment horizontal="center" vertical="center" wrapText="1"/>
    </xf>
    <xf numFmtId="0" fontId="25" fillId="4" borderId="8" xfId="0" applyFont="1" applyFill="1" applyBorder="1" applyAlignment="1">
      <alignment horizontal="justify" vertical="top" wrapText="1"/>
    </xf>
    <xf numFmtId="165" fontId="25" fillId="4" borderId="19" xfId="0" applyNumberFormat="1" applyFont="1" applyFill="1" applyBorder="1" applyAlignment="1">
      <alignment horizontal="center" vertical="center" wrapText="1"/>
    </xf>
    <xf numFmtId="165" fontId="25" fillId="4" borderId="8" xfId="0" applyNumberFormat="1" applyFont="1" applyFill="1" applyBorder="1" applyAlignment="1">
      <alignment horizontal="center" vertical="center" wrapText="1"/>
    </xf>
    <xf numFmtId="0" fontId="25" fillId="4" borderId="6" xfId="0" applyFont="1" applyFill="1" applyBorder="1" applyAlignment="1">
      <alignment horizontal="justify" vertical="top" wrapText="1"/>
    </xf>
    <xf numFmtId="165" fontId="25" fillId="4" borderId="23" xfId="0" applyNumberFormat="1" applyFont="1" applyFill="1" applyBorder="1" applyAlignment="1">
      <alignment horizontal="center" vertical="center" wrapText="1"/>
    </xf>
    <xf numFmtId="165" fontId="25" fillId="4" borderId="6" xfId="0" applyNumberFormat="1" applyFont="1" applyFill="1" applyBorder="1" applyAlignment="1">
      <alignment horizontal="center" vertical="center" wrapText="1"/>
    </xf>
    <xf numFmtId="0" fontId="25" fillId="4" borderId="4" xfId="0" applyFont="1" applyFill="1" applyBorder="1" applyAlignment="1">
      <alignment horizontal="justify" vertical="top" wrapText="1"/>
    </xf>
    <xf numFmtId="165" fontId="25" fillId="4" borderId="16" xfId="0" applyNumberFormat="1" applyFont="1" applyFill="1" applyBorder="1" applyAlignment="1">
      <alignment horizontal="center" vertical="center" wrapText="1"/>
    </xf>
    <xf numFmtId="165" fontId="25" fillId="4" borderId="4" xfId="0" applyNumberFormat="1" applyFont="1" applyFill="1" applyBorder="1" applyAlignment="1">
      <alignment horizontal="center" vertical="center" wrapText="1"/>
    </xf>
    <xf numFmtId="0" fontId="25" fillId="4" borderId="5" xfId="0" applyFont="1" applyFill="1" applyBorder="1" applyAlignment="1">
      <alignment horizontal="justify" vertical="top" wrapText="1"/>
    </xf>
    <xf numFmtId="165" fontId="25" fillId="4" borderId="22" xfId="0" applyNumberFormat="1" applyFont="1" applyFill="1" applyBorder="1" applyAlignment="1">
      <alignment horizontal="center" vertical="center" wrapText="1"/>
    </xf>
    <xf numFmtId="165" fontId="25" fillId="4" borderId="5" xfId="0" applyNumberFormat="1" applyFont="1" applyFill="1" applyBorder="1" applyAlignment="1">
      <alignment horizontal="center" vertical="center" wrapText="1"/>
    </xf>
    <xf numFmtId="165" fontId="25" fillId="0" borderId="5" xfId="0" applyNumberFormat="1" applyFont="1" applyBorder="1" applyAlignment="1">
      <alignment horizontal="left" vertical="center" wrapText="1"/>
    </xf>
    <xf numFmtId="165" fontId="25" fillId="0" borderId="4" xfId="0" applyNumberFormat="1" applyFont="1" applyBorder="1" applyAlignment="1">
      <alignment horizontal="left" vertical="center" wrapText="1"/>
    </xf>
    <xf numFmtId="165" fontId="25" fillId="0" borderId="6" xfId="0" applyNumberFormat="1" applyFont="1" applyBorder="1" applyAlignment="1">
      <alignment horizontal="left" vertical="center" wrapText="1"/>
    </xf>
    <xf numFmtId="10" fontId="41" fillId="0" borderId="0" xfId="0" applyNumberFormat="1" applyFont="1" applyFill="1" applyBorder="1" applyAlignment="1">
      <alignment horizontal="center" wrapText="1"/>
    </xf>
    <xf numFmtId="0" fontId="1" fillId="0" borderId="4" xfId="0" quotePrefix="1" applyFont="1" applyBorder="1" applyAlignment="1">
      <alignment vertical="center"/>
    </xf>
    <xf numFmtId="0" fontId="35" fillId="0" borderId="4" xfId="0" applyFont="1" applyBorder="1" applyAlignment="1">
      <alignment horizontal="center" wrapText="1"/>
    </xf>
    <xf numFmtId="0" fontId="41" fillId="0" borderId="0" xfId="0" applyFont="1" applyBorder="1" applyAlignment="1">
      <alignment horizontal="left" wrapText="1"/>
    </xf>
    <xf numFmtId="2" fontId="41" fillId="0" borderId="4" xfId="0" applyNumberFormat="1" applyFont="1" applyBorder="1" applyAlignment="1">
      <alignment horizontal="center" wrapText="1"/>
    </xf>
    <xf numFmtId="0" fontId="41" fillId="0" borderId="0" xfId="0" applyFont="1" applyBorder="1" applyAlignment="1">
      <alignment wrapText="1"/>
    </xf>
    <xf numFmtId="0" fontId="61" fillId="0" borderId="0" xfId="0" applyFont="1" applyBorder="1" applyAlignment="1">
      <alignment wrapText="1"/>
    </xf>
    <xf numFmtId="0" fontId="61" fillId="0" borderId="0" xfId="0" applyFont="1" applyBorder="1" applyAlignment="1">
      <alignment horizontal="left" wrapText="1"/>
    </xf>
    <xf numFmtId="10" fontId="63" fillId="0" borderId="4" xfId="0" applyNumberFormat="1" applyFont="1" applyFill="1" applyBorder="1" applyAlignment="1">
      <alignment horizont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3" fillId="0" borderId="0" xfId="0" applyFont="1" applyAlignment="1">
      <alignment horizontal="left" vertical="top" wrapText="1"/>
    </xf>
    <xf numFmtId="0" fontId="53" fillId="0" borderId="0" xfId="0" applyFont="1" applyAlignment="1">
      <alignment horizontal="left" vertical="top" wrapText="1"/>
    </xf>
    <xf numFmtId="0" fontId="48" fillId="0" borderId="4" xfId="0" applyFont="1" applyBorder="1" applyAlignment="1">
      <alignment horizontal="justify" vertical="top" wrapText="1"/>
    </xf>
    <xf numFmtId="0" fontId="1" fillId="4" borderId="6"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4" borderId="5" xfId="0" applyFont="1" applyFill="1" applyBorder="1" applyAlignment="1">
      <alignment horizontal="center" vertical="top" wrapText="1"/>
    </xf>
    <xf numFmtId="0" fontId="53" fillId="0" borderId="0" xfId="0" applyFont="1" applyAlignment="1">
      <alignment horizontal="left" vertical="center" wrapText="1"/>
    </xf>
    <xf numFmtId="0" fontId="55" fillId="0" borderId="0" xfId="0" applyFont="1" applyAlignment="1">
      <alignment horizontal="left" vertical="center" wrapText="1"/>
    </xf>
    <xf numFmtId="0" fontId="23" fillId="0" borderId="0" xfId="0" applyFont="1" applyAlignment="1">
      <alignment horizontal="left" vertical="center" wrapText="1"/>
    </xf>
    <xf numFmtId="0" fontId="1" fillId="0" borderId="4" xfId="0" applyFont="1" applyBorder="1" applyAlignment="1">
      <alignment horizontal="center" vertical="center"/>
    </xf>
    <xf numFmtId="0" fontId="0" fillId="0" borderId="4" xfId="0" applyBorder="1" applyAlignment="1">
      <alignment horizontal="center" vertical="center"/>
    </xf>
    <xf numFmtId="0" fontId="1" fillId="0" borderId="4" xfId="0" quotePrefix="1" applyFont="1" applyBorder="1" applyAlignment="1">
      <alignment horizontal="center" vertical="center"/>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18" xfId="0" applyFont="1" applyFill="1" applyBorder="1" applyAlignment="1">
      <alignment horizontal="left" vertical="top" wrapText="1"/>
    </xf>
    <xf numFmtId="0" fontId="58" fillId="0" borderId="4"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1" fillId="4" borderId="6" xfId="0" quotePrefix="1"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0" fillId="3" borderId="6" xfId="0" applyFill="1" applyBorder="1" applyAlignment="1">
      <alignment horizontal="center"/>
    </xf>
    <xf numFmtId="0" fontId="0" fillId="3" borderId="8" xfId="0" applyFill="1" applyBorder="1" applyAlignment="1">
      <alignment horizontal="center"/>
    </xf>
    <xf numFmtId="0" fontId="0" fillId="3" borderId="5" xfId="0" applyFill="1" applyBorder="1" applyAlignment="1">
      <alignment horizontal="center"/>
    </xf>
    <xf numFmtId="0" fontId="0" fillId="0" borderId="4" xfId="0" applyBorder="1" applyAlignment="1">
      <alignment horizontal="center"/>
    </xf>
    <xf numFmtId="0" fontId="0" fillId="3" borderId="4" xfId="0" applyFill="1" applyBorder="1" applyAlignment="1">
      <alignment horizontal="center"/>
    </xf>
    <xf numFmtId="0" fontId="1" fillId="4" borderId="8" xfId="0" quotePrefix="1" applyFont="1" applyFill="1" applyBorder="1" applyAlignment="1">
      <alignment horizontal="left" vertical="top" wrapText="1"/>
    </xf>
    <xf numFmtId="0" fontId="1" fillId="0" borderId="16" xfId="0" applyFont="1" applyBorder="1" applyAlignment="1">
      <alignment horizontal="justify" vertical="top" wrapText="1"/>
    </xf>
    <xf numFmtId="0" fontId="1" fillId="0" borderId="23" xfId="0" applyFont="1" applyBorder="1" applyAlignment="1">
      <alignment horizontal="justify"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58" fillId="0" borderId="6" xfId="0" applyFont="1" applyBorder="1" applyAlignment="1">
      <alignment horizontal="center" vertical="center"/>
    </xf>
    <xf numFmtId="0" fontId="58" fillId="0" borderId="8" xfId="0" applyFont="1" applyBorder="1" applyAlignment="1">
      <alignment horizontal="center" vertical="center"/>
    </xf>
    <xf numFmtId="0" fontId="58" fillId="0" borderId="5" xfId="0" applyFont="1" applyBorder="1" applyAlignment="1">
      <alignment horizontal="center" vertical="center"/>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22" xfId="0" applyFont="1" applyBorder="1" applyAlignment="1">
      <alignment horizontal="justify" vertical="top" wrapText="1"/>
    </xf>
    <xf numFmtId="164" fontId="25" fillId="0" borderId="8"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0" fontId="58" fillId="0" borderId="4" xfId="0" applyFont="1" applyBorder="1" applyAlignment="1">
      <alignment horizontal="center" vertical="center"/>
    </xf>
    <xf numFmtId="0" fontId="0" fillId="0" borderId="4" xfId="0" quotePrefix="1" applyBorder="1" applyAlignment="1">
      <alignment horizontal="center" vertical="center"/>
    </xf>
    <xf numFmtId="0" fontId="49" fillId="0" borderId="6" xfId="0" applyFont="1" applyBorder="1" applyAlignment="1">
      <alignment horizontal="justify" vertical="top" wrapText="1"/>
    </xf>
    <xf numFmtId="0" fontId="49" fillId="0" borderId="8" xfId="0" applyFont="1" applyBorder="1" applyAlignment="1">
      <alignment horizontal="justify" vertical="top" wrapText="1"/>
    </xf>
    <xf numFmtId="0" fontId="49" fillId="0" borderId="5" xfId="0" applyFont="1" applyBorder="1" applyAlignment="1">
      <alignment horizontal="justify" vertical="top" wrapText="1"/>
    </xf>
    <xf numFmtId="0" fontId="25" fillId="0" borderId="5" xfId="0" applyFont="1" applyBorder="1" applyAlignment="1">
      <alignment horizontal="center" vertical="center" wrapText="1"/>
    </xf>
    <xf numFmtId="0" fontId="25" fillId="0" borderId="4" xfId="0" applyFont="1" applyBorder="1" applyAlignment="1">
      <alignment horizontal="justify" vertical="top" wrapText="1"/>
    </xf>
    <xf numFmtId="0" fontId="1" fillId="0" borderId="4" xfId="0" applyFont="1" applyBorder="1" applyAlignment="1">
      <alignment horizontal="justify" vertical="top" wrapText="1"/>
    </xf>
    <xf numFmtId="0" fontId="0" fillId="0" borderId="0" xfId="0" applyAlignment="1">
      <alignment horizontal="right" wrapText="1"/>
    </xf>
    <xf numFmtId="0" fontId="17" fillId="0" borderId="0" xfId="0" applyFont="1" applyBorder="1" applyAlignment="1">
      <alignment horizontal="left"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7" fillId="0" borderId="20" xfId="0" applyFont="1" applyBorder="1" applyAlignment="1">
      <alignment horizontal="center" vertical="center" wrapText="1"/>
    </xf>
    <xf numFmtId="0" fontId="47" fillId="0" borderId="0" xfId="0" applyFont="1" applyBorder="1" applyAlignment="1">
      <alignment horizontal="center" vertic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0" fontId="29" fillId="0" borderId="6" xfId="0" applyFont="1" applyBorder="1" applyAlignment="1">
      <alignment horizontal="center" wrapText="1"/>
    </xf>
    <xf numFmtId="0" fontId="29" fillId="0" borderId="5" xfId="0" applyFont="1" applyBorder="1" applyAlignment="1">
      <alignment horizont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xf>
    <xf numFmtId="0" fontId="2" fillId="0" borderId="17" xfId="0" applyFont="1" applyBorder="1" applyAlignment="1">
      <alignment horizontal="left"/>
    </xf>
    <xf numFmtId="0" fontId="29" fillId="0" borderId="4" xfId="0" applyFont="1" applyBorder="1" applyAlignment="1">
      <alignment horizontal="center" wrapText="1"/>
    </xf>
    <xf numFmtId="0" fontId="1" fillId="0" borderId="6" xfId="0" applyFont="1" applyBorder="1" applyAlignment="1">
      <alignment horizontal="center" vertical="top" wrapText="1"/>
    </xf>
    <xf numFmtId="0" fontId="47" fillId="0" borderId="0" xfId="0" applyFont="1" applyAlignment="1">
      <alignment horizontal="center" wrapText="1"/>
    </xf>
    <xf numFmtId="0" fontId="24" fillId="0" borderId="0" xfId="0" applyFont="1" applyAlignment="1">
      <alignment horizontal="left" vertical="center" wrapText="1"/>
    </xf>
    <xf numFmtId="0" fontId="25" fillId="0" borderId="0" xfId="0" applyFont="1" applyAlignment="1">
      <alignment horizontal="left" wrapText="1"/>
    </xf>
    <xf numFmtId="0" fontId="25" fillId="0" borderId="0" xfId="0" applyFont="1" applyAlignment="1">
      <alignment horizontal="left" vertical="center" wrapText="1"/>
    </xf>
    <xf numFmtId="0" fontId="17" fillId="2" borderId="9" xfId="0" applyFont="1" applyFill="1" applyBorder="1" applyAlignment="1">
      <alignment horizontal="center" wrapText="1"/>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0" xfId="0" applyFont="1" applyFill="1" applyBorder="1" applyAlignment="1">
      <alignment horizontal="center" wrapText="1"/>
    </xf>
    <xf numFmtId="0" fontId="17" fillId="2" borderId="11" xfId="0" applyFont="1" applyFill="1" applyBorder="1" applyAlignment="1">
      <alignment horizontal="center" wrapText="1"/>
    </xf>
    <xf numFmtId="0" fontId="17" fillId="2" borderId="12" xfId="0" applyFont="1" applyFill="1" applyBorder="1" applyAlignment="1">
      <alignment horizontal="center" wrapText="1"/>
    </xf>
    <xf numFmtId="0" fontId="8" fillId="2" borderId="9" xfId="0" applyFont="1" applyFill="1" applyBorder="1" applyAlignment="1">
      <alignment horizontal="center" wrapText="1"/>
    </xf>
    <xf numFmtId="0" fontId="8" fillId="2" borderId="14" xfId="0" applyFont="1" applyFill="1" applyBorder="1" applyAlignment="1">
      <alignment horizontal="center" wrapText="1"/>
    </xf>
    <xf numFmtId="0" fontId="8" fillId="2" borderId="15" xfId="0" applyFont="1" applyFill="1" applyBorder="1" applyAlignment="1">
      <alignment horizontal="center" wrapText="1"/>
    </xf>
    <xf numFmtId="0" fontId="4" fillId="0" borderId="0" xfId="0" applyFont="1" applyAlignment="1">
      <alignment horizontal="right" vertical="center"/>
    </xf>
    <xf numFmtId="0" fontId="0" fillId="0" borderId="0" xfId="0" applyAlignment="1">
      <alignment horizontal="right" vertical="center"/>
    </xf>
    <xf numFmtId="0" fontId="18" fillId="0" borderId="0" xfId="0" applyFont="1" applyAlignment="1">
      <alignment horizontal="center" wrapText="1"/>
    </xf>
    <xf numFmtId="0" fontId="0" fillId="0" borderId="0" xfId="0" applyAlignment="1">
      <alignment wrapText="1"/>
    </xf>
    <xf numFmtId="0" fontId="41" fillId="0" borderId="0" xfId="0" applyFont="1" applyBorder="1" applyAlignment="1">
      <alignment horizontal="left" wrapText="1"/>
    </xf>
    <xf numFmtId="0" fontId="37" fillId="0" borderId="16" xfId="0" applyFont="1" applyBorder="1" applyAlignment="1">
      <alignment horizontal="left" vertical="center" wrapText="1"/>
    </xf>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41" fillId="0" borderId="24"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7" xfId="0" applyFont="1" applyBorder="1" applyAlignment="1">
      <alignment horizontal="center" vertic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8" xfId="0" applyFont="1" applyBorder="1" applyAlignment="1">
      <alignment horizontal="center" wrapText="1"/>
    </xf>
    <xf numFmtId="0" fontId="41" fillId="0" borderId="16" xfId="0" applyFont="1" applyBorder="1" applyAlignment="1">
      <alignment horizontal="left" wrapText="1"/>
    </xf>
    <xf numFmtId="0" fontId="41" fillId="0" borderId="17" xfId="0" applyFont="1" applyBorder="1" applyAlignment="1">
      <alignment horizontal="left" wrapText="1"/>
    </xf>
    <xf numFmtId="0" fontId="41" fillId="0" borderId="18" xfId="0" applyFont="1" applyBorder="1" applyAlignment="1">
      <alignment horizontal="left" wrapText="1"/>
    </xf>
    <xf numFmtId="0" fontId="44" fillId="0" borderId="6" xfId="0" applyFont="1" applyBorder="1" applyAlignment="1">
      <alignment horizontal="center" vertical="center" textRotation="90" wrapText="1"/>
    </xf>
    <xf numFmtId="0" fontId="44" fillId="0" borderId="8" xfId="0" applyFont="1" applyBorder="1" applyAlignment="1">
      <alignment horizontal="center" vertical="center" textRotation="90" wrapText="1"/>
    </xf>
    <xf numFmtId="0" fontId="44" fillId="0" borderId="5" xfId="0" applyFont="1" applyBorder="1" applyAlignment="1">
      <alignment horizontal="center" vertical="center" textRotation="90" wrapText="1"/>
    </xf>
    <xf numFmtId="0" fontId="39" fillId="0" borderId="4" xfId="0" applyFont="1" applyBorder="1" applyAlignment="1">
      <alignment horizontal="center" wrapText="1"/>
    </xf>
    <xf numFmtId="0" fontId="41" fillId="0" borderId="24" xfId="0" applyFont="1" applyBorder="1" applyAlignment="1">
      <alignment horizontal="left" vertical="center" wrapText="1"/>
    </xf>
    <xf numFmtId="0" fontId="44" fillId="0" borderId="4" xfId="0" applyFont="1" applyBorder="1" applyAlignment="1">
      <alignment horizontal="center" vertical="center" textRotation="90" wrapText="1"/>
    </xf>
    <xf numFmtId="0" fontId="39" fillId="0" borderId="4" xfId="0" applyFont="1" applyBorder="1" applyAlignment="1">
      <alignment horizontal="center" textRotation="90" wrapText="1"/>
    </xf>
    <xf numFmtId="0" fontId="41" fillId="0" borderId="6" xfId="0" applyFont="1" applyBorder="1" applyAlignment="1">
      <alignment horizontal="center" vertical="center" textRotation="90" wrapText="1"/>
    </xf>
    <xf numFmtId="0" fontId="41" fillId="0" borderId="8" xfId="0" applyFont="1" applyBorder="1" applyAlignment="1">
      <alignment horizontal="center" vertical="center" textRotation="90" wrapText="1"/>
    </xf>
    <xf numFmtId="0" fontId="41" fillId="0" borderId="5" xfId="0" applyFont="1" applyBorder="1" applyAlignment="1">
      <alignment horizontal="center" vertical="center" textRotation="90" wrapText="1"/>
    </xf>
    <xf numFmtId="0" fontId="41" fillId="0" borderId="21"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11" fillId="0" borderId="6" xfId="0" applyFont="1" applyBorder="1" applyAlignment="1">
      <alignment horizontal="center" vertical="center" textRotation="90" wrapText="1"/>
    </xf>
    <xf numFmtId="0" fontId="11" fillId="0" borderId="8"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35" fillId="0" borderId="16" xfId="0" applyFont="1" applyBorder="1" applyAlignment="1">
      <alignment horizontal="left" wrapText="1"/>
    </xf>
    <xf numFmtId="0" fontId="35" fillId="0" borderId="17" xfId="0" applyFont="1" applyBorder="1" applyAlignment="1">
      <alignment horizontal="left" wrapText="1"/>
    </xf>
    <xf numFmtId="0" fontId="35" fillId="0" borderId="18" xfId="0" applyFont="1" applyBorder="1" applyAlignment="1">
      <alignment horizontal="left" wrapText="1"/>
    </xf>
    <xf numFmtId="0" fontId="41" fillId="0" borderId="4" xfId="0" applyFont="1" applyBorder="1" applyAlignment="1">
      <alignment horizontal="center" vertical="center" textRotation="90" wrapText="1"/>
    </xf>
    <xf numFmtId="0" fontId="14" fillId="0" borderId="0" xfId="0" applyFont="1" applyAlignment="1">
      <alignment horizontal="left" wrapText="1"/>
    </xf>
    <xf numFmtId="0" fontId="14" fillId="0" borderId="0" xfId="0" applyFont="1" applyAlignment="1">
      <alignment horizontal="left"/>
    </xf>
    <xf numFmtId="0" fontId="37" fillId="0" borderId="7" xfId="0" applyFont="1" applyBorder="1" applyAlignment="1">
      <alignment horizontal="center" vertical="center" wrapText="1"/>
    </xf>
    <xf numFmtId="0" fontId="38" fillId="0" borderId="7" xfId="0" applyFont="1" applyBorder="1" applyAlignment="1">
      <alignment horizontal="center" vertical="center" wrapText="1"/>
    </xf>
    <xf numFmtId="0" fontId="37" fillId="0" borderId="4" xfId="0" applyFont="1" applyBorder="1" applyAlignment="1">
      <alignment horizontal="left" vertical="center" wrapText="1"/>
    </xf>
    <xf numFmtId="0" fontId="35" fillId="0" borderId="24" xfId="0" applyFont="1" applyBorder="1" applyAlignment="1">
      <alignment horizontal="left" vertical="center" wrapText="1"/>
    </xf>
    <xf numFmtId="0" fontId="35" fillId="0" borderId="0" xfId="0" applyFont="1" applyBorder="1" applyAlignment="1">
      <alignment horizontal="left" wrapText="1"/>
    </xf>
    <xf numFmtId="0" fontId="4" fillId="0" borderId="0" xfId="0" applyFont="1" applyAlignment="1">
      <alignment horizontal="right" vertical="center" wrapText="1"/>
    </xf>
    <xf numFmtId="0" fontId="47" fillId="0" borderId="0" xfId="0" applyFont="1" applyAlignment="1">
      <alignment horizontal="center" vertical="center" wrapText="1"/>
    </xf>
    <xf numFmtId="0" fontId="9" fillId="0" borderId="4" xfId="0" applyFont="1" applyBorder="1" applyAlignment="1">
      <alignment horizontal="center" textRotation="90" wrapText="1"/>
    </xf>
    <xf numFmtId="0" fontId="9" fillId="0" borderId="4" xfId="0" applyFont="1" applyBorder="1" applyAlignment="1">
      <alignment horizontal="center" wrapText="1"/>
    </xf>
    <xf numFmtId="0" fontId="8"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6" xfId="0" applyFont="1" applyBorder="1" applyAlignment="1">
      <alignment horizontal="center" textRotation="90" wrapText="1"/>
    </xf>
    <xf numFmtId="0" fontId="11" fillId="0" borderId="8" xfId="0" applyFont="1" applyBorder="1" applyAlignment="1">
      <alignment horizontal="center" textRotation="90" wrapText="1"/>
    </xf>
    <xf numFmtId="0" fontId="11" fillId="0" borderId="5" xfId="0" applyFont="1" applyBorder="1" applyAlignment="1">
      <alignment horizontal="center" textRotation="90" wrapText="1"/>
    </xf>
    <xf numFmtId="0" fontId="35" fillId="0" borderId="24"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7" xfId="0" applyFont="1" applyBorder="1" applyAlignment="1">
      <alignment horizontal="center" vertical="center" wrapText="1"/>
    </xf>
    <xf numFmtId="0" fontId="60" fillId="0" borderId="16" xfId="0" applyFont="1" applyBorder="1" applyAlignment="1">
      <alignment horizontal="center" wrapText="1"/>
    </xf>
    <xf numFmtId="0" fontId="60" fillId="0" borderId="17" xfId="0" applyFont="1" applyBorder="1" applyAlignment="1">
      <alignment horizontal="center" wrapText="1"/>
    </xf>
    <xf numFmtId="0" fontId="60" fillId="0" borderId="18" xfId="0" applyFont="1" applyBorder="1" applyAlignment="1">
      <alignment horizontal="center" wrapText="1"/>
    </xf>
    <xf numFmtId="0" fontId="11" fillId="0" borderId="4" xfId="0" applyFont="1" applyBorder="1" applyAlignment="1">
      <alignment horizontal="center" vertical="center" textRotation="90" wrapText="1"/>
    </xf>
  </cellXfs>
  <cellStyles count="4">
    <cellStyle name="Comma 2" xfId="3"/>
    <cellStyle name="Normal" xfId="0" builtinId="0"/>
    <cellStyle name="Normal 2" xfId="1"/>
    <cellStyle name="Normal 3" xfId="2"/>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114300</xdr:colOff>
      <xdr:row>1</xdr:row>
      <xdr:rowOff>0</xdr:rowOff>
    </xdr:from>
    <xdr:to>
      <xdr:col>15</xdr:col>
      <xdr:colOff>647700</xdr:colOff>
      <xdr:row>1</xdr:row>
      <xdr:rowOff>9525</xdr:rowOff>
    </xdr:to>
    <xdr:sp macro="" textlink="">
      <xdr:nvSpPr>
        <xdr:cNvPr id="2" name="Object 1" hidden="1">
          <a:extLst>
            <a:ext uri="{63B3BB69-23CF-44E3-9099-C40C66FF867C}">
              <a14:compatExt xmlns:a14="http://schemas.microsoft.com/office/drawing/2010/main" spid="_x0000_s2049"/>
            </a:ext>
          </a:extLst>
        </xdr:cNvPr>
        <xdr:cNvSpPr/>
      </xdr:nvSpPr>
      <xdr:spPr bwMode="auto">
        <a:xfrm>
          <a:off x="14963775" y="400050"/>
          <a:ext cx="495300"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15</xdr:col>
      <xdr:colOff>446499</xdr:colOff>
      <xdr:row>50</xdr:row>
      <xdr:rowOff>142476</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8001000"/>
          <a:ext cx="9409524"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0</v>
      </c>
      <c r="B1" s="8" t="s">
        <v>27</v>
      </c>
      <c r="C1" s="4" t="s">
        <v>3</v>
      </c>
      <c r="D1" s="4" t="s">
        <v>4</v>
      </c>
      <c r="F1" s="2" t="s">
        <v>33</v>
      </c>
      <c r="H1" s="11" t="s">
        <v>51</v>
      </c>
    </row>
    <row r="2" spans="1:8" ht="40.5" customHeight="1" thickBot="1" x14ac:dyDescent="0.3">
      <c r="A2" s="7" t="s">
        <v>1</v>
      </c>
      <c r="B2" s="9">
        <v>1</v>
      </c>
      <c r="C2" s="5" t="s">
        <v>5</v>
      </c>
      <c r="D2" s="5" t="s">
        <v>6</v>
      </c>
      <c r="F2" s="3" t="s">
        <v>34</v>
      </c>
      <c r="H2" s="10" t="s">
        <v>47</v>
      </c>
    </row>
    <row r="3" spans="1:8" ht="33" customHeight="1" thickBot="1" x14ac:dyDescent="0.3">
      <c r="A3" s="7" t="s">
        <v>2</v>
      </c>
      <c r="B3" s="9">
        <v>2</v>
      </c>
      <c r="C3" s="5">
        <f>B3</f>
        <v>2</v>
      </c>
      <c r="D3" s="5" t="s">
        <v>7</v>
      </c>
      <c r="F3" s="3" t="s">
        <v>35</v>
      </c>
      <c r="H3" s="10" t="s">
        <v>48</v>
      </c>
    </row>
    <row r="4" spans="1:8" ht="16.5" thickBot="1" x14ac:dyDescent="0.3">
      <c r="B4" s="9">
        <v>3</v>
      </c>
      <c r="C4" s="5">
        <f t="shared" ref="C4:C22" si="0">B4</f>
        <v>3</v>
      </c>
      <c r="D4" s="5" t="s">
        <v>8</v>
      </c>
      <c r="F4" s="3" t="s">
        <v>36</v>
      </c>
      <c r="H4" s="10" t="s">
        <v>49</v>
      </c>
    </row>
    <row r="5" spans="1:8" ht="16.5" thickBot="1" x14ac:dyDescent="0.3">
      <c r="B5" s="9">
        <v>4</v>
      </c>
      <c r="C5" s="5">
        <f t="shared" si="0"/>
        <v>4</v>
      </c>
      <c r="D5" s="5" t="s">
        <v>9</v>
      </c>
      <c r="F5" s="3" t="s">
        <v>37</v>
      </c>
    </row>
    <row r="6" spans="1:8" x14ac:dyDescent="0.25">
      <c r="B6" s="9">
        <v>5</v>
      </c>
      <c r="C6" s="5">
        <f t="shared" si="0"/>
        <v>5</v>
      </c>
      <c r="D6" s="5" t="s">
        <v>10</v>
      </c>
      <c r="H6" s="11" t="s">
        <v>50</v>
      </c>
    </row>
    <row r="7" spans="1:8" x14ac:dyDescent="0.25">
      <c r="B7" s="9">
        <v>6</v>
      </c>
      <c r="C7" s="5">
        <f t="shared" si="0"/>
        <v>6</v>
      </c>
      <c r="D7" s="5" t="s">
        <v>11</v>
      </c>
      <c r="H7" s="12"/>
    </row>
    <row r="8" spans="1:8" ht="47.25" x14ac:dyDescent="0.25">
      <c r="B8" s="9">
        <v>7</v>
      </c>
      <c r="C8" s="5">
        <f t="shared" si="0"/>
        <v>7</v>
      </c>
      <c r="D8" s="5" t="s">
        <v>12</v>
      </c>
      <c r="F8" s="13" t="s">
        <v>62</v>
      </c>
      <c r="H8" s="12" t="s">
        <v>61</v>
      </c>
    </row>
    <row r="9" spans="1:8" ht="31.5" x14ac:dyDescent="0.25">
      <c r="B9" s="9">
        <v>8</v>
      </c>
      <c r="C9" s="5">
        <f t="shared" si="0"/>
        <v>8</v>
      </c>
      <c r="D9" s="5" t="s">
        <v>13</v>
      </c>
      <c r="F9" s="10"/>
      <c r="H9" s="12" t="s">
        <v>52</v>
      </c>
    </row>
    <row r="10" spans="1:8" x14ac:dyDescent="0.25">
      <c r="B10" s="9">
        <v>9</v>
      </c>
      <c r="C10" s="5">
        <f t="shared" si="0"/>
        <v>9</v>
      </c>
      <c r="D10" s="5" t="s">
        <v>14</v>
      </c>
      <c r="F10" s="10" t="s">
        <v>63</v>
      </c>
      <c r="H10" s="12" t="s">
        <v>53</v>
      </c>
    </row>
    <row r="11" spans="1:8" x14ac:dyDescent="0.25">
      <c r="B11" s="9">
        <v>10</v>
      </c>
      <c r="C11" s="5">
        <f t="shared" si="0"/>
        <v>10</v>
      </c>
      <c r="D11" s="5" t="s">
        <v>15</v>
      </c>
      <c r="H11" s="12" t="s">
        <v>54</v>
      </c>
    </row>
    <row r="12" spans="1:8" ht="47.25" x14ac:dyDescent="0.25">
      <c r="B12" s="9">
        <v>11</v>
      </c>
      <c r="C12" s="5">
        <f t="shared" si="0"/>
        <v>11</v>
      </c>
      <c r="D12" s="5" t="s">
        <v>16</v>
      </c>
      <c r="H12" s="12" t="s">
        <v>55</v>
      </c>
    </row>
    <row r="13" spans="1:8" ht="31.5" x14ac:dyDescent="0.25">
      <c r="B13" s="9">
        <v>12</v>
      </c>
      <c r="C13" s="5">
        <f t="shared" si="0"/>
        <v>12</v>
      </c>
      <c r="D13" s="5" t="s">
        <v>17</v>
      </c>
      <c r="H13" s="12" t="s">
        <v>56</v>
      </c>
    </row>
    <row r="14" spans="1:8" ht="38.25" customHeight="1" x14ac:dyDescent="0.25">
      <c r="B14" s="9">
        <v>13</v>
      </c>
      <c r="C14" s="5">
        <f t="shared" si="0"/>
        <v>13</v>
      </c>
      <c r="D14" s="5" t="s">
        <v>18</v>
      </c>
      <c r="H14" s="12" t="s">
        <v>57</v>
      </c>
    </row>
    <row r="15" spans="1:8" ht="47.25" x14ac:dyDescent="0.25">
      <c r="B15" s="9">
        <v>14</v>
      </c>
      <c r="C15" s="5">
        <f t="shared" si="0"/>
        <v>14</v>
      </c>
      <c r="D15" s="5" t="s">
        <v>19</v>
      </c>
      <c r="H15" s="12" t="s">
        <v>58</v>
      </c>
    </row>
    <row r="16" spans="1:8" ht="78.75" x14ac:dyDescent="0.25">
      <c r="B16" s="9">
        <v>15</v>
      </c>
      <c r="C16" s="5">
        <f t="shared" si="0"/>
        <v>15</v>
      </c>
      <c r="D16" s="5" t="s">
        <v>20</v>
      </c>
      <c r="H16" s="12" t="s">
        <v>59</v>
      </c>
    </row>
    <row r="17" spans="2:8" ht="63" x14ac:dyDescent="0.25">
      <c r="B17" s="9">
        <v>16</v>
      </c>
      <c r="C17" s="5">
        <f t="shared" si="0"/>
        <v>16</v>
      </c>
      <c r="D17" s="5" t="s">
        <v>21</v>
      </c>
      <c r="H17" s="12" t="s">
        <v>60</v>
      </c>
    </row>
    <row r="18" spans="2:8" x14ac:dyDescent="0.25">
      <c r="B18" s="9">
        <v>17</v>
      </c>
      <c r="C18" s="5">
        <f t="shared" si="0"/>
        <v>17</v>
      </c>
      <c r="D18" s="5" t="s">
        <v>22</v>
      </c>
    </row>
    <row r="19" spans="2:8" x14ac:dyDescent="0.25">
      <c r="B19" s="9">
        <v>18</v>
      </c>
      <c r="C19" s="5">
        <f t="shared" si="0"/>
        <v>18</v>
      </c>
      <c r="D19" s="5" t="s">
        <v>23</v>
      </c>
    </row>
    <row r="20" spans="2:8" ht="32.25" customHeight="1" x14ac:dyDescent="0.25">
      <c r="B20" s="9">
        <v>19</v>
      </c>
      <c r="C20" s="5">
        <f t="shared" si="0"/>
        <v>19</v>
      </c>
      <c r="D20" s="5" t="s">
        <v>24</v>
      </c>
    </row>
    <row r="21" spans="2:8" ht="28.5" customHeight="1" x14ac:dyDescent="0.25">
      <c r="B21" s="9">
        <v>20</v>
      </c>
      <c r="C21" s="5">
        <f t="shared" si="0"/>
        <v>20</v>
      </c>
      <c r="D21" s="5" t="s">
        <v>25</v>
      </c>
    </row>
    <row r="22" spans="2:8" x14ac:dyDescent="0.25">
      <c r="B22" s="9">
        <v>21</v>
      </c>
      <c r="C22" s="5">
        <f t="shared" si="0"/>
        <v>21</v>
      </c>
      <c r="D22" s="5" t="s">
        <v>26</v>
      </c>
    </row>
  </sheetData>
  <customSheetViews>
    <customSheetView guid="{5910BD2F-0AFC-4AFA-A976-CD3C07369F7E}" state="hidden">
      <selection activeCell="F6" sqref="F6"/>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tabSelected="1" topLeftCell="A4" zoomScale="60" zoomScaleNormal="60" workbookViewId="0">
      <selection activeCell="R15" sqref="R15"/>
    </sheetView>
  </sheetViews>
  <sheetFormatPr defaultRowHeight="15" x14ac:dyDescent="0.25"/>
  <cols>
    <col min="2" max="2" width="24.42578125" customWidth="1"/>
    <col min="3" max="3" width="30.140625" customWidth="1"/>
    <col min="9" max="9" width="16" customWidth="1"/>
    <col min="13" max="13" width="17.85546875" customWidth="1"/>
  </cols>
  <sheetData>
    <row r="1" spans="1:17" x14ac:dyDescent="0.25">
      <c r="J1" s="41"/>
      <c r="K1" s="140" t="s">
        <v>147</v>
      </c>
      <c r="L1" s="140"/>
      <c r="M1" s="140"/>
      <c r="N1" s="41"/>
      <c r="O1" s="41"/>
      <c r="P1" s="41"/>
      <c r="Q1" s="41"/>
    </row>
    <row r="2" spans="1:17" ht="15.75" x14ac:dyDescent="0.25">
      <c r="A2" s="27" t="s">
        <v>141</v>
      </c>
      <c r="J2" s="141"/>
      <c r="K2" s="141"/>
      <c r="L2" s="141"/>
      <c r="M2" s="141"/>
      <c r="N2" s="141"/>
      <c r="O2" s="141"/>
      <c r="P2" s="141"/>
      <c r="Q2" s="141"/>
    </row>
    <row r="3" spans="1:17" ht="15.75" x14ac:dyDescent="0.25">
      <c r="A3" s="142" t="s">
        <v>114</v>
      </c>
      <c r="B3" s="143"/>
      <c r="C3" s="143"/>
      <c r="D3" s="143"/>
      <c r="E3" s="143"/>
      <c r="F3" s="143"/>
      <c r="G3" s="143"/>
      <c r="H3" s="143"/>
      <c r="I3" s="143"/>
      <c r="J3" s="143"/>
      <c r="K3" s="143"/>
      <c r="L3" s="143"/>
      <c r="M3" s="143"/>
    </row>
    <row r="4" spans="1:17" ht="15.75" x14ac:dyDescent="0.25">
      <c r="A4" s="144" t="s">
        <v>173</v>
      </c>
      <c r="B4" s="145"/>
      <c r="C4" s="145"/>
      <c r="D4" s="145"/>
      <c r="E4" s="145"/>
      <c r="F4" s="145"/>
      <c r="G4" s="145"/>
      <c r="H4" s="145"/>
      <c r="I4" s="145"/>
      <c r="J4" s="145"/>
      <c r="K4" s="145"/>
      <c r="L4" s="145"/>
      <c r="M4" s="145"/>
    </row>
    <row r="5" spans="1:17" ht="15.75" x14ac:dyDescent="0.25">
      <c r="A5" s="42"/>
      <c r="B5" s="42"/>
      <c r="C5" s="42"/>
      <c r="D5" s="42"/>
      <c r="E5" s="42"/>
      <c r="F5" s="42"/>
      <c r="G5" s="42"/>
      <c r="H5" s="42"/>
      <c r="I5" s="42"/>
    </row>
    <row r="6" spans="1:17" ht="15.75" x14ac:dyDescent="0.25">
      <c r="A6" s="146" t="s">
        <v>115</v>
      </c>
      <c r="B6" s="148" t="s">
        <v>148</v>
      </c>
      <c r="C6" s="150" t="s">
        <v>149</v>
      </c>
      <c r="D6" s="151"/>
      <c r="E6" s="151"/>
      <c r="F6" s="151"/>
      <c r="G6" s="151"/>
      <c r="H6" s="151"/>
      <c r="I6" s="152"/>
      <c r="J6" s="153" t="s">
        <v>150</v>
      </c>
      <c r="K6" s="154"/>
      <c r="L6" s="154"/>
      <c r="M6" s="154"/>
    </row>
    <row r="7" spans="1:17" ht="44.25" x14ac:dyDescent="0.3">
      <c r="A7" s="147"/>
      <c r="B7" s="149"/>
      <c r="C7" s="43" t="s">
        <v>151</v>
      </c>
      <c r="D7" s="44" t="s">
        <v>116</v>
      </c>
      <c r="E7" s="44" t="s">
        <v>142</v>
      </c>
      <c r="F7" s="44" t="s">
        <v>117</v>
      </c>
      <c r="G7" s="155" t="s">
        <v>118</v>
      </c>
      <c r="H7" s="155"/>
      <c r="I7" s="45" t="s">
        <v>152</v>
      </c>
      <c r="J7" s="44" t="s">
        <v>153</v>
      </c>
      <c r="K7" s="45" t="s">
        <v>152</v>
      </c>
      <c r="L7" s="44" t="s">
        <v>154</v>
      </c>
      <c r="M7" s="44" t="s">
        <v>155</v>
      </c>
    </row>
    <row r="8" spans="1:17" ht="18.75" x14ac:dyDescent="0.25">
      <c r="A8" s="147"/>
      <c r="B8" s="46" t="s">
        <v>119</v>
      </c>
      <c r="C8" s="47" t="s">
        <v>120</v>
      </c>
      <c r="D8" s="47" t="s">
        <v>121</v>
      </c>
      <c r="E8" s="47" t="s">
        <v>122</v>
      </c>
      <c r="F8" s="47" t="s">
        <v>143</v>
      </c>
      <c r="G8" s="156" t="s">
        <v>144</v>
      </c>
      <c r="H8" s="156"/>
      <c r="I8" s="47" t="s">
        <v>156</v>
      </c>
      <c r="J8" s="48" t="s">
        <v>157</v>
      </c>
      <c r="K8" s="48" t="s">
        <v>158</v>
      </c>
      <c r="L8" s="48" t="s">
        <v>159</v>
      </c>
      <c r="M8" s="48" t="s">
        <v>160</v>
      </c>
    </row>
    <row r="9" spans="1:17" ht="15.75" x14ac:dyDescent="0.25">
      <c r="A9" s="126" t="s">
        <v>161</v>
      </c>
      <c r="B9" s="127"/>
      <c r="C9" s="127"/>
      <c r="D9" s="127"/>
      <c r="E9" s="127"/>
      <c r="F9" s="127"/>
      <c r="G9" s="127"/>
      <c r="H9" s="127"/>
      <c r="I9" s="127"/>
      <c r="J9" s="127"/>
      <c r="K9" s="127"/>
      <c r="L9" s="127"/>
      <c r="M9" s="128"/>
    </row>
    <row r="10" spans="1:17" ht="18.75" x14ac:dyDescent="0.25">
      <c r="A10" s="129" t="s">
        <v>28</v>
      </c>
      <c r="B10" s="138" t="s">
        <v>123</v>
      </c>
      <c r="C10" s="138"/>
      <c r="D10" s="40">
        <v>2018</v>
      </c>
      <c r="E10" s="28"/>
      <c r="F10" s="28"/>
      <c r="G10" s="67" t="s">
        <v>180</v>
      </c>
      <c r="H10" s="49">
        <f>ROUND(160*E10*F10,3)</f>
        <v>0</v>
      </c>
      <c r="I10" s="122">
        <f>ROUND((H10+H11+H12)/(1920*$J$33),3)</f>
        <v>0.41699999999999998</v>
      </c>
      <c r="J10" s="123" t="s">
        <v>178</v>
      </c>
      <c r="K10" s="116"/>
      <c r="L10" s="116"/>
      <c r="M10" s="133" t="s">
        <v>184</v>
      </c>
    </row>
    <row r="11" spans="1:17" ht="18.75" x14ac:dyDescent="0.25">
      <c r="A11" s="119"/>
      <c r="B11" s="139"/>
      <c r="C11" s="139"/>
      <c r="D11" s="40">
        <v>2019</v>
      </c>
      <c r="E11" s="28">
        <v>0.5</v>
      </c>
      <c r="F11" s="28">
        <v>12</v>
      </c>
      <c r="G11" s="68" t="s">
        <v>181</v>
      </c>
      <c r="H11" s="28">
        <f>ROUND(160*E11*F11,0)</f>
        <v>960</v>
      </c>
      <c r="I11" s="122"/>
      <c r="J11" s="124"/>
      <c r="K11" s="116"/>
      <c r="L11" s="116"/>
      <c r="M11" s="98"/>
    </row>
    <row r="12" spans="1:17" ht="18.75" x14ac:dyDescent="0.25">
      <c r="A12" s="119"/>
      <c r="B12" s="139"/>
      <c r="C12" s="139"/>
      <c r="D12" s="40">
        <v>2020</v>
      </c>
      <c r="E12" s="28">
        <v>0.5</v>
      </c>
      <c r="F12" s="28">
        <v>8</v>
      </c>
      <c r="G12" s="68" t="s">
        <v>182</v>
      </c>
      <c r="H12" s="28">
        <f t="shared" ref="H12" si="0">ROUND(160*E12*F12,0)</f>
        <v>640</v>
      </c>
      <c r="I12" s="137"/>
      <c r="J12" s="125"/>
      <c r="K12" s="116"/>
      <c r="L12" s="116"/>
      <c r="M12" s="98"/>
    </row>
    <row r="13" spans="1:17" ht="18.75" x14ac:dyDescent="0.25">
      <c r="A13" s="119" t="s">
        <v>29</v>
      </c>
      <c r="B13" s="134" t="s">
        <v>175</v>
      </c>
      <c r="C13" s="134" t="s">
        <v>211</v>
      </c>
      <c r="D13" s="40">
        <v>2018</v>
      </c>
      <c r="E13" s="28">
        <v>1</v>
      </c>
      <c r="F13" s="28">
        <v>3</v>
      </c>
      <c r="G13" s="68" t="s">
        <v>180</v>
      </c>
      <c r="H13" s="28">
        <f>ROUND(160*E13*F13,3)</f>
        <v>480</v>
      </c>
      <c r="I13" s="121">
        <f>ROUND((H13+H14+H15)/(1920*$J$33),3)</f>
        <v>0.70799999999999996</v>
      </c>
      <c r="J13" s="123" t="s">
        <v>177</v>
      </c>
      <c r="K13" s="132">
        <v>0.8</v>
      </c>
      <c r="L13" s="132" t="s">
        <v>183</v>
      </c>
      <c r="M13" s="133" t="s">
        <v>184</v>
      </c>
    </row>
    <row r="14" spans="1:17" ht="18.75" x14ac:dyDescent="0.25">
      <c r="A14" s="119"/>
      <c r="B14" s="135"/>
      <c r="C14" s="135"/>
      <c r="D14" s="40">
        <v>2019</v>
      </c>
      <c r="E14" s="28">
        <v>1</v>
      </c>
      <c r="F14" s="28">
        <v>12</v>
      </c>
      <c r="G14" s="68" t="s">
        <v>181</v>
      </c>
      <c r="H14" s="28">
        <f t="shared" ref="H14:H15" si="1">ROUND(160*E14*F14,0)</f>
        <v>1920</v>
      </c>
      <c r="I14" s="122"/>
      <c r="J14" s="124"/>
      <c r="K14" s="132"/>
      <c r="L14" s="132"/>
      <c r="M14" s="98"/>
    </row>
    <row r="15" spans="1:17" ht="18.75" x14ac:dyDescent="0.25">
      <c r="A15" s="119"/>
      <c r="B15" s="136"/>
      <c r="C15" s="136"/>
      <c r="D15" s="40">
        <v>2020</v>
      </c>
      <c r="E15" s="28">
        <v>1</v>
      </c>
      <c r="F15" s="28">
        <v>2</v>
      </c>
      <c r="G15" s="68" t="s">
        <v>182</v>
      </c>
      <c r="H15" s="28">
        <f t="shared" si="1"/>
        <v>320</v>
      </c>
      <c r="I15" s="137"/>
      <c r="J15" s="125"/>
      <c r="K15" s="132"/>
      <c r="L15" s="132"/>
      <c r="M15" s="98"/>
    </row>
    <row r="16" spans="1:17" ht="18.75" x14ac:dyDescent="0.25">
      <c r="A16" s="119" t="s">
        <v>30</v>
      </c>
      <c r="B16" s="90" t="s">
        <v>174</v>
      </c>
      <c r="C16" s="90" t="s">
        <v>202</v>
      </c>
      <c r="D16" s="40">
        <v>2018</v>
      </c>
      <c r="E16" s="28">
        <v>1</v>
      </c>
      <c r="F16" s="28">
        <v>4</v>
      </c>
      <c r="G16" s="68" t="s">
        <v>180</v>
      </c>
      <c r="H16" s="28">
        <f>ROUND(160*E16*F16,3)</f>
        <v>640</v>
      </c>
      <c r="I16" s="121">
        <f>ROUND((H16+H17+H18)/(1920*$J$33),3)</f>
        <v>1</v>
      </c>
      <c r="J16" s="123" t="s">
        <v>178</v>
      </c>
      <c r="K16" s="132">
        <v>0.5</v>
      </c>
      <c r="L16" s="132" t="s">
        <v>183</v>
      </c>
      <c r="M16" s="123" t="s">
        <v>179</v>
      </c>
    </row>
    <row r="17" spans="1:13" ht="18.75" x14ac:dyDescent="0.25">
      <c r="A17" s="119"/>
      <c r="B17" s="90"/>
      <c r="C17" s="90"/>
      <c r="D17" s="40">
        <v>2019</v>
      </c>
      <c r="E17" s="28">
        <v>1</v>
      </c>
      <c r="F17" s="28">
        <v>12</v>
      </c>
      <c r="G17" s="68" t="s">
        <v>181</v>
      </c>
      <c r="H17" s="28">
        <f t="shared" ref="H17:H18" si="2">ROUND(160*E17*F17,0)</f>
        <v>1920</v>
      </c>
      <c r="I17" s="122"/>
      <c r="J17" s="124"/>
      <c r="K17" s="132"/>
      <c r="L17" s="132"/>
      <c r="M17" s="124"/>
    </row>
    <row r="18" spans="1:13" ht="18.75" x14ac:dyDescent="0.25">
      <c r="A18" s="120"/>
      <c r="B18" s="90"/>
      <c r="C18" s="90"/>
      <c r="D18" s="40">
        <v>2020</v>
      </c>
      <c r="E18" s="28">
        <v>1</v>
      </c>
      <c r="F18" s="28">
        <v>8</v>
      </c>
      <c r="G18" s="69" t="s">
        <v>182</v>
      </c>
      <c r="H18" s="52">
        <f t="shared" si="2"/>
        <v>1280</v>
      </c>
      <c r="I18" s="122"/>
      <c r="J18" s="125"/>
      <c r="K18" s="132"/>
      <c r="L18" s="132"/>
      <c r="M18" s="125"/>
    </row>
    <row r="19" spans="1:13" ht="15.75" x14ac:dyDescent="0.25">
      <c r="A19" s="126" t="s">
        <v>162</v>
      </c>
      <c r="B19" s="127"/>
      <c r="C19" s="127"/>
      <c r="D19" s="127"/>
      <c r="E19" s="127"/>
      <c r="F19" s="127"/>
      <c r="G19" s="127"/>
      <c r="H19" s="127"/>
      <c r="I19" s="127"/>
      <c r="J19" s="127"/>
      <c r="K19" s="127"/>
      <c r="L19" s="127"/>
      <c r="M19" s="128"/>
    </row>
    <row r="20" spans="1:13" ht="18.75" x14ac:dyDescent="0.25">
      <c r="A20" s="129" t="s">
        <v>31</v>
      </c>
      <c r="B20" s="90" t="s">
        <v>176</v>
      </c>
      <c r="C20" s="90" t="s">
        <v>87</v>
      </c>
      <c r="D20" s="40">
        <v>2018</v>
      </c>
      <c r="E20" s="28">
        <v>0.3</v>
      </c>
      <c r="F20" s="28">
        <v>3</v>
      </c>
      <c r="G20" s="67" t="s">
        <v>180</v>
      </c>
      <c r="H20" s="49">
        <f>ROUND(160*E20*F20,3)</f>
        <v>144</v>
      </c>
      <c r="I20" s="130">
        <f>ROUND((H20+H21+H22)/(1920*$J$33),3)</f>
        <v>0.30399999999999999</v>
      </c>
      <c r="J20" s="123" t="s">
        <v>178</v>
      </c>
      <c r="K20" s="116"/>
      <c r="L20" s="116"/>
      <c r="M20" s="117"/>
    </row>
    <row r="21" spans="1:13" ht="18.75" x14ac:dyDescent="0.25">
      <c r="A21" s="119"/>
      <c r="B21" s="90"/>
      <c r="C21" s="90"/>
      <c r="D21" s="40">
        <v>2019</v>
      </c>
      <c r="E21" s="28">
        <v>0.3</v>
      </c>
      <c r="F21" s="28">
        <v>12</v>
      </c>
      <c r="G21" s="68" t="s">
        <v>181</v>
      </c>
      <c r="H21" s="28">
        <f t="shared" ref="H21:H22" si="3">ROUND(160*E21*F21,0)</f>
        <v>576</v>
      </c>
      <c r="I21" s="130"/>
      <c r="J21" s="124"/>
      <c r="K21" s="116"/>
      <c r="L21" s="116"/>
      <c r="M21" s="117"/>
    </row>
    <row r="22" spans="1:13" ht="18.75" x14ac:dyDescent="0.25">
      <c r="A22" s="119"/>
      <c r="B22" s="90"/>
      <c r="C22" s="90"/>
      <c r="D22" s="40">
        <v>2020</v>
      </c>
      <c r="E22" s="28">
        <v>0.35</v>
      </c>
      <c r="F22" s="28">
        <v>8</v>
      </c>
      <c r="G22" s="68" t="s">
        <v>182</v>
      </c>
      <c r="H22" s="28">
        <f t="shared" si="3"/>
        <v>448</v>
      </c>
      <c r="I22" s="131"/>
      <c r="J22" s="125"/>
      <c r="K22" s="116"/>
      <c r="L22" s="116"/>
      <c r="M22" s="117"/>
    </row>
    <row r="23" spans="1:13" ht="15.75" x14ac:dyDescent="0.25">
      <c r="A23" s="119" t="s">
        <v>32</v>
      </c>
      <c r="B23" s="90"/>
      <c r="C23" s="90"/>
      <c r="D23" s="40"/>
      <c r="E23" s="28"/>
      <c r="F23" s="28"/>
      <c r="G23" s="68"/>
      <c r="H23" s="28"/>
      <c r="I23" s="121"/>
      <c r="J23" s="123"/>
      <c r="K23" s="116"/>
      <c r="L23" s="116"/>
      <c r="M23" s="117"/>
    </row>
    <row r="24" spans="1:13" ht="15.75" x14ac:dyDescent="0.25">
      <c r="A24" s="119"/>
      <c r="B24" s="90"/>
      <c r="C24" s="90"/>
      <c r="D24" s="40"/>
      <c r="E24" s="28"/>
      <c r="F24" s="28"/>
      <c r="G24" s="68"/>
      <c r="H24" s="28"/>
      <c r="I24" s="122"/>
      <c r="J24" s="124"/>
      <c r="K24" s="116"/>
      <c r="L24" s="116"/>
      <c r="M24" s="117"/>
    </row>
    <row r="25" spans="1:13" ht="15.75" x14ac:dyDescent="0.25">
      <c r="A25" s="120"/>
      <c r="B25" s="90"/>
      <c r="C25" s="90"/>
      <c r="D25" s="40"/>
      <c r="E25" s="28"/>
      <c r="F25" s="28"/>
      <c r="G25" s="69"/>
      <c r="H25" s="52"/>
      <c r="I25" s="122"/>
      <c r="J25" s="125"/>
      <c r="K25" s="116"/>
      <c r="L25" s="116"/>
      <c r="M25" s="117"/>
    </row>
    <row r="26" spans="1:13" ht="36" customHeight="1" x14ac:dyDescent="0.25">
      <c r="A26" s="100" t="s">
        <v>163</v>
      </c>
      <c r="B26" s="101"/>
      <c r="C26" s="101"/>
      <c r="D26" s="101"/>
      <c r="E26" s="101"/>
      <c r="F26" s="101"/>
      <c r="G26" s="101"/>
      <c r="H26" s="101"/>
      <c r="I26" s="101"/>
      <c r="J26" s="101"/>
      <c r="K26" s="101"/>
      <c r="L26" s="101"/>
      <c r="M26" s="102"/>
    </row>
    <row r="27" spans="1:13" ht="18.75" x14ac:dyDescent="0.25">
      <c r="A27" s="118" t="s">
        <v>39</v>
      </c>
      <c r="B27" s="91"/>
      <c r="C27" s="91"/>
      <c r="D27" s="55"/>
      <c r="E27" s="56"/>
      <c r="F27" s="57"/>
      <c r="G27" s="50" t="s">
        <v>124</v>
      </c>
      <c r="H27" s="51">
        <f>ROUND(160*E27*F27,3)</f>
        <v>0</v>
      </c>
      <c r="I27" s="111">
        <f>ROUND((H27+H28+H29)/(1920*$J$33),3)</f>
        <v>0</v>
      </c>
      <c r="J27" s="117"/>
      <c r="K27" s="117"/>
      <c r="L27" s="117"/>
      <c r="M27" s="117"/>
    </row>
    <row r="28" spans="1:13" ht="18.75" x14ac:dyDescent="0.25">
      <c r="A28" s="108"/>
      <c r="B28" s="92"/>
      <c r="C28" s="92"/>
      <c r="D28" s="58"/>
      <c r="E28" s="59"/>
      <c r="F28" s="60"/>
      <c r="G28" s="29" t="s">
        <v>125</v>
      </c>
      <c r="H28" s="30">
        <f t="shared" ref="H28:H29" si="4">ROUND(160*E28*F28,0)</f>
        <v>0</v>
      </c>
      <c r="I28" s="111"/>
      <c r="J28" s="117"/>
      <c r="K28" s="117"/>
      <c r="L28" s="117"/>
      <c r="M28" s="117"/>
    </row>
    <row r="29" spans="1:13" ht="18.75" x14ac:dyDescent="0.25">
      <c r="A29" s="109"/>
      <c r="B29" s="93"/>
      <c r="C29" s="93"/>
      <c r="D29" s="61"/>
      <c r="E29" s="62"/>
      <c r="F29" s="63"/>
      <c r="G29" s="29" t="s">
        <v>126</v>
      </c>
      <c r="H29" s="30">
        <f t="shared" si="4"/>
        <v>0</v>
      </c>
      <c r="I29" s="112"/>
      <c r="J29" s="117"/>
      <c r="K29" s="117"/>
      <c r="L29" s="117"/>
      <c r="M29" s="117"/>
    </row>
    <row r="30" spans="1:13" ht="18.75" x14ac:dyDescent="0.25">
      <c r="A30" s="107" t="s">
        <v>40</v>
      </c>
      <c r="B30" s="91"/>
      <c r="C30" s="91"/>
      <c r="D30" s="61"/>
      <c r="E30" s="62"/>
      <c r="F30" s="63"/>
      <c r="G30" s="29" t="s">
        <v>124</v>
      </c>
      <c r="H30" s="30">
        <f>ROUND(160*E30*F30,3)</f>
        <v>0</v>
      </c>
      <c r="I30" s="110">
        <f>ROUND((H30+H31+H32)/(1920*$J$33),3)</f>
        <v>0</v>
      </c>
      <c r="J30" s="113"/>
      <c r="K30" s="113"/>
      <c r="L30" s="113"/>
      <c r="M30" s="113"/>
    </row>
    <row r="31" spans="1:13" ht="18.75" x14ac:dyDescent="0.25">
      <c r="A31" s="108"/>
      <c r="B31" s="92"/>
      <c r="C31" s="92"/>
      <c r="D31" s="64"/>
      <c r="E31" s="65"/>
      <c r="F31" s="66"/>
      <c r="G31" s="29" t="s">
        <v>125</v>
      </c>
      <c r="H31" s="30">
        <f t="shared" ref="H31:H32" si="5">ROUND(160*E31*F31,0)</f>
        <v>0</v>
      </c>
      <c r="I31" s="111"/>
      <c r="J31" s="114"/>
      <c r="K31" s="114"/>
      <c r="L31" s="114"/>
      <c r="M31" s="114"/>
    </row>
    <row r="32" spans="1:13" ht="18.75" x14ac:dyDescent="0.25">
      <c r="A32" s="109"/>
      <c r="B32" s="93"/>
      <c r="C32" s="93"/>
      <c r="D32" s="64"/>
      <c r="E32" s="65"/>
      <c r="F32" s="66"/>
      <c r="G32" s="53" t="s">
        <v>126</v>
      </c>
      <c r="H32" s="54">
        <f t="shared" si="5"/>
        <v>0</v>
      </c>
      <c r="I32" s="112"/>
      <c r="J32" s="115"/>
      <c r="K32" s="115"/>
      <c r="L32" s="115"/>
      <c r="M32" s="115"/>
    </row>
    <row r="33" spans="1:13" ht="20.25" customHeight="1" x14ac:dyDescent="0.25">
      <c r="A33" s="100" t="s">
        <v>187</v>
      </c>
      <c r="B33" s="101"/>
      <c r="C33" s="101"/>
      <c r="D33" s="101"/>
      <c r="E33" s="101"/>
      <c r="F33" s="101"/>
      <c r="G33" s="101"/>
      <c r="H33" s="101"/>
      <c r="I33" s="102"/>
      <c r="J33" s="103">
        <v>2</v>
      </c>
      <c r="K33" s="103"/>
      <c r="L33" s="103"/>
      <c r="M33" s="103"/>
    </row>
    <row r="34" spans="1:13" ht="55.5" customHeight="1" x14ac:dyDescent="0.25">
      <c r="A34" s="104" t="s">
        <v>188</v>
      </c>
      <c r="B34" s="105"/>
      <c r="C34" s="105"/>
      <c r="D34" s="105"/>
      <c r="E34" s="105"/>
      <c r="F34" s="105"/>
      <c r="G34" s="105"/>
      <c r="H34" s="105"/>
      <c r="I34" s="105"/>
      <c r="J34" s="105"/>
      <c r="K34" s="105"/>
      <c r="L34" s="105"/>
      <c r="M34" s="106"/>
    </row>
    <row r="35" spans="1:13" ht="18.75" x14ac:dyDescent="0.25">
      <c r="A35" s="99" t="s">
        <v>41</v>
      </c>
      <c r="B35" s="82" t="s">
        <v>189</v>
      </c>
      <c r="C35" s="83"/>
      <c r="D35" s="83"/>
      <c r="E35" s="83"/>
      <c r="F35" s="83"/>
      <c r="G35" s="83"/>
      <c r="H35" s="83"/>
      <c r="I35" s="83"/>
      <c r="J35" s="97" t="s">
        <v>190</v>
      </c>
      <c r="K35" s="97"/>
      <c r="L35" s="98"/>
      <c r="M35" s="98"/>
    </row>
    <row r="36" spans="1:13" ht="36" customHeight="1" x14ac:dyDescent="0.25">
      <c r="A36" s="97"/>
      <c r="B36" s="83"/>
      <c r="C36" s="83"/>
      <c r="D36" s="83"/>
      <c r="E36" s="83"/>
      <c r="F36" s="83"/>
      <c r="G36" s="83"/>
      <c r="H36" s="83"/>
      <c r="I36" s="83"/>
      <c r="J36" s="97" t="s">
        <v>191</v>
      </c>
      <c r="K36" s="97"/>
      <c r="L36" s="98"/>
      <c r="M36" s="98"/>
    </row>
    <row r="37" spans="1:13" ht="18.75" x14ac:dyDescent="0.25">
      <c r="A37" s="99" t="s">
        <v>42</v>
      </c>
      <c r="B37" s="82" t="s">
        <v>192</v>
      </c>
      <c r="C37" s="83"/>
      <c r="D37" s="83"/>
      <c r="E37" s="83"/>
      <c r="F37" s="83"/>
      <c r="G37" s="83"/>
      <c r="H37" s="83"/>
      <c r="I37" s="83"/>
      <c r="J37" s="97" t="s">
        <v>193</v>
      </c>
      <c r="K37" s="97"/>
      <c r="L37" s="98"/>
      <c r="M37" s="98"/>
    </row>
    <row r="38" spans="1:13" ht="37.5" customHeight="1" x14ac:dyDescent="0.25">
      <c r="A38" s="97"/>
      <c r="B38" s="83"/>
      <c r="C38" s="83"/>
      <c r="D38" s="83"/>
      <c r="E38" s="83"/>
      <c r="F38" s="83"/>
      <c r="G38" s="83"/>
      <c r="H38" s="83"/>
      <c r="I38" s="83"/>
      <c r="J38" s="97" t="s">
        <v>194</v>
      </c>
      <c r="K38" s="97"/>
      <c r="L38" s="98"/>
      <c r="M38" s="98"/>
    </row>
    <row r="39" spans="1:13" ht="18.75" x14ac:dyDescent="0.25">
      <c r="A39" s="99" t="s">
        <v>43</v>
      </c>
      <c r="B39" s="82" t="s">
        <v>195</v>
      </c>
      <c r="C39" s="83"/>
      <c r="D39" s="83"/>
      <c r="E39" s="83"/>
      <c r="F39" s="83"/>
      <c r="G39" s="83"/>
      <c r="H39" s="83"/>
      <c r="I39" s="83"/>
      <c r="J39" s="97" t="s">
        <v>196</v>
      </c>
      <c r="K39" s="97"/>
      <c r="L39" s="98"/>
      <c r="M39" s="98"/>
    </row>
    <row r="40" spans="1:13" ht="39" customHeight="1" x14ac:dyDescent="0.25">
      <c r="A40" s="97"/>
      <c r="B40" s="83"/>
      <c r="C40" s="83"/>
      <c r="D40" s="83"/>
      <c r="E40" s="83"/>
      <c r="F40" s="83"/>
      <c r="G40" s="83"/>
      <c r="H40" s="83"/>
      <c r="I40" s="83"/>
      <c r="J40" s="97" t="s">
        <v>197</v>
      </c>
      <c r="K40" s="97"/>
      <c r="L40" s="86"/>
      <c r="M40" s="87"/>
    </row>
    <row r="41" spans="1:13" ht="35.25" customHeight="1" x14ac:dyDescent="0.25">
      <c r="A41" s="79" t="s">
        <v>198</v>
      </c>
      <c r="B41" s="80"/>
      <c r="C41" s="80"/>
      <c r="D41" s="80"/>
      <c r="E41" s="80"/>
      <c r="F41" s="80"/>
      <c r="G41" s="80"/>
      <c r="H41" s="80"/>
      <c r="I41" s="80"/>
      <c r="J41" s="80"/>
      <c r="K41" s="80"/>
      <c r="L41" s="80"/>
      <c r="M41" s="81"/>
    </row>
    <row r="42" spans="1:13" ht="49.5" customHeight="1" x14ac:dyDescent="0.25">
      <c r="A42" s="71" t="s">
        <v>44</v>
      </c>
      <c r="B42" s="82" t="s">
        <v>199</v>
      </c>
      <c r="C42" s="83"/>
      <c r="D42" s="83"/>
      <c r="E42" s="83"/>
      <c r="F42" s="83"/>
      <c r="G42" s="83"/>
      <c r="H42" s="83"/>
      <c r="I42" s="83"/>
      <c r="J42" s="84" t="s">
        <v>200</v>
      </c>
      <c r="K42" s="85"/>
      <c r="L42" s="86"/>
      <c r="M42" s="87"/>
    </row>
    <row r="44" spans="1:13" x14ac:dyDescent="0.25">
      <c r="A44" s="88" t="s">
        <v>164</v>
      </c>
      <c r="B44" s="88"/>
      <c r="C44" s="88"/>
      <c r="D44" s="88"/>
      <c r="E44" s="88"/>
      <c r="F44" s="88"/>
      <c r="G44" s="88"/>
      <c r="H44" s="88"/>
      <c r="I44" s="88"/>
      <c r="J44" s="88"/>
      <c r="K44" s="88"/>
      <c r="L44" s="88"/>
      <c r="M44" s="88"/>
    </row>
    <row r="45" spans="1:13" ht="15" customHeight="1" x14ac:dyDescent="0.25">
      <c r="A45" s="94" t="s">
        <v>165</v>
      </c>
      <c r="B45" s="94"/>
      <c r="C45" s="94"/>
      <c r="D45" s="94"/>
      <c r="E45" s="94"/>
      <c r="F45" s="94"/>
      <c r="G45" s="94"/>
      <c r="H45" s="94"/>
      <c r="I45" s="94"/>
      <c r="J45" s="94"/>
      <c r="K45" s="94"/>
      <c r="L45" s="94"/>
      <c r="M45" s="94"/>
    </row>
    <row r="46" spans="1:13" ht="38.25" customHeight="1" x14ac:dyDescent="0.25">
      <c r="A46" s="95" t="s">
        <v>166</v>
      </c>
      <c r="B46" s="95"/>
      <c r="C46" s="95"/>
      <c r="D46" s="95"/>
      <c r="E46" s="95"/>
      <c r="F46" s="95"/>
      <c r="G46" s="95"/>
      <c r="H46" s="95"/>
      <c r="I46" s="95"/>
      <c r="J46" s="95"/>
      <c r="K46" s="95"/>
      <c r="L46" s="95"/>
      <c r="M46" s="95"/>
    </row>
    <row r="47" spans="1:13" ht="15" customHeight="1" x14ac:dyDescent="0.25">
      <c r="A47" s="96" t="s">
        <v>167</v>
      </c>
      <c r="B47" s="96"/>
      <c r="C47" s="96"/>
      <c r="D47" s="96"/>
      <c r="E47" s="96"/>
      <c r="F47" s="96"/>
      <c r="G47" s="96"/>
      <c r="H47" s="96"/>
      <c r="I47" s="96"/>
      <c r="J47" s="96"/>
      <c r="K47" s="96"/>
      <c r="L47" s="96"/>
      <c r="M47" s="96"/>
    </row>
    <row r="48" spans="1:13" ht="51" customHeight="1" x14ac:dyDescent="0.25">
      <c r="A48" s="96" t="s">
        <v>168</v>
      </c>
      <c r="B48" s="96"/>
      <c r="C48" s="96"/>
      <c r="D48" s="96"/>
      <c r="E48" s="96"/>
      <c r="F48" s="96"/>
      <c r="G48" s="96"/>
      <c r="H48" s="96"/>
      <c r="I48" s="96"/>
      <c r="J48" s="96"/>
      <c r="K48" s="96"/>
      <c r="L48" s="96"/>
      <c r="M48" s="96"/>
    </row>
    <row r="49" spans="1:13" ht="15" customHeight="1" x14ac:dyDescent="0.25">
      <c r="A49" s="96" t="s">
        <v>169</v>
      </c>
      <c r="B49" s="96"/>
      <c r="C49" s="96"/>
      <c r="D49" s="96"/>
      <c r="E49" s="96"/>
      <c r="F49" s="96"/>
      <c r="G49" s="96"/>
      <c r="H49" s="96"/>
      <c r="I49" s="96"/>
      <c r="J49" s="96"/>
      <c r="K49" s="96"/>
      <c r="L49" s="96"/>
      <c r="M49" s="96"/>
    </row>
    <row r="50" spans="1:13" ht="15" customHeight="1" x14ac:dyDescent="0.25">
      <c r="A50" s="88" t="s">
        <v>170</v>
      </c>
      <c r="B50" s="88"/>
      <c r="C50" s="88"/>
      <c r="D50" s="88"/>
      <c r="E50" s="88"/>
      <c r="F50" s="88"/>
      <c r="G50" s="88"/>
      <c r="H50" s="88"/>
      <c r="I50" s="88"/>
      <c r="J50" s="88"/>
      <c r="K50" s="88"/>
      <c r="L50" s="88"/>
      <c r="M50" s="88"/>
    </row>
    <row r="51" spans="1:13" ht="43.5" customHeight="1" x14ac:dyDescent="0.25">
      <c r="A51" s="89" t="s">
        <v>171</v>
      </c>
      <c r="B51" s="89"/>
      <c r="C51" s="89"/>
      <c r="D51" s="89"/>
      <c r="E51" s="89"/>
      <c r="F51" s="89"/>
      <c r="G51" s="89"/>
      <c r="H51" s="89"/>
      <c r="I51" s="89"/>
      <c r="J51" s="89"/>
      <c r="K51" s="89"/>
      <c r="L51" s="89"/>
      <c r="M51" s="89"/>
    </row>
    <row r="52" spans="1:13" ht="22.5" customHeight="1" x14ac:dyDescent="0.25">
      <c r="A52" s="89" t="s">
        <v>172</v>
      </c>
      <c r="B52" s="89"/>
      <c r="C52" s="89"/>
      <c r="D52" s="89"/>
      <c r="E52" s="89"/>
      <c r="F52" s="89"/>
      <c r="G52" s="89"/>
      <c r="H52" s="89"/>
      <c r="I52" s="89"/>
      <c r="J52" s="89"/>
      <c r="K52" s="89"/>
      <c r="L52" s="89"/>
      <c r="M52" s="89"/>
    </row>
    <row r="53" spans="1:13" ht="79.5" customHeight="1" x14ac:dyDescent="0.25">
      <c r="A53" s="89" t="s">
        <v>201</v>
      </c>
      <c r="B53" s="89"/>
      <c r="C53" s="89"/>
      <c r="D53" s="89"/>
      <c r="E53" s="89"/>
      <c r="F53" s="89"/>
      <c r="G53" s="89"/>
      <c r="H53" s="89"/>
      <c r="I53" s="89"/>
      <c r="J53" s="89"/>
      <c r="K53" s="89"/>
      <c r="L53" s="89"/>
      <c r="M53" s="89"/>
    </row>
  </sheetData>
  <mergeCells count="104">
    <mergeCell ref="K1:M1"/>
    <mergeCell ref="J2:Q2"/>
    <mergeCell ref="A3:M3"/>
    <mergeCell ref="A4:M4"/>
    <mergeCell ref="A6:A8"/>
    <mergeCell ref="B6:B7"/>
    <mergeCell ref="C6:I6"/>
    <mergeCell ref="J6:M6"/>
    <mergeCell ref="G7:H7"/>
    <mergeCell ref="G8:H8"/>
    <mergeCell ref="A9:M9"/>
    <mergeCell ref="A10:A12"/>
    <mergeCell ref="B10:B12"/>
    <mergeCell ref="C10:C12"/>
    <mergeCell ref="I10:I12"/>
    <mergeCell ref="J10:J12"/>
    <mergeCell ref="K10:K12"/>
    <mergeCell ref="L10:L12"/>
    <mergeCell ref="M10:M12"/>
    <mergeCell ref="L13:L15"/>
    <mergeCell ref="M13:M15"/>
    <mergeCell ref="A16:A18"/>
    <mergeCell ref="B13:B15"/>
    <mergeCell ref="C13:C15"/>
    <mergeCell ref="I16:I18"/>
    <mergeCell ref="J16:J18"/>
    <mergeCell ref="K16:K18"/>
    <mergeCell ref="L16:L18"/>
    <mergeCell ref="M16:M18"/>
    <mergeCell ref="A13:A15"/>
    <mergeCell ref="I13:I15"/>
    <mergeCell ref="J13:J15"/>
    <mergeCell ref="K13:K15"/>
    <mergeCell ref="A19:M19"/>
    <mergeCell ref="A20:A22"/>
    <mergeCell ref="I20:I22"/>
    <mergeCell ref="J20:J22"/>
    <mergeCell ref="K20:K22"/>
    <mergeCell ref="L20:L22"/>
    <mergeCell ref="M20:M22"/>
    <mergeCell ref="B20:B22"/>
    <mergeCell ref="C20:C22"/>
    <mergeCell ref="L23:L25"/>
    <mergeCell ref="M23:M25"/>
    <mergeCell ref="A26:M26"/>
    <mergeCell ref="A27:A29"/>
    <mergeCell ref="I27:I29"/>
    <mergeCell ref="J27:J29"/>
    <mergeCell ref="K27:K29"/>
    <mergeCell ref="L27:L29"/>
    <mergeCell ref="M27:M29"/>
    <mergeCell ref="A23:A25"/>
    <mergeCell ref="B23:B25"/>
    <mergeCell ref="C23:C25"/>
    <mergeCell ref="I23:I25"/>
    <mergeCell ref="J23:J25"/>
    <mergeCell ref="K23:K25"/>
    <mergeCell ref="A33:I33"/>
    <mergeCell ref="J33:M33"/>
    <mergeCell ref="J35:K35"/>
    <mergeCell ref="L35:M35"/>
    <mergeCell ref="A34:M34"/>
    <mergeCell ref="A30:A32"/>
    <mergeCell ref="I30:I32"/>
    <mergeCell ref="J30:J32"/>
    <mergeCell ref="K30:K32"/>
    <mergeCell ref="L30:L32"/>
    <mergeCell ref="M30:M32"/>
    <mergeCell ref="A35:A36"/>
    <mergeCell ref="B35:I36"/>
    <mergeCell ref="A37:A38"/>
    <mergeCell ref="B37:I38"/>
    <mergeCell ref="J38:K38"/>
    <mergeCell ref="L38:M38"/>
    <mergeCell ref="J39:K39"/>
    <mergeCell ref="L39:M39"/>
    <mergeCell ref="A39:A40"/>
    <mergeCell ref="B39:I40"/>
    <mergeCell ref="J40:K40"/>
    <mergeCell ref="L40:M40"/>
    <mergeCell ref="A41:M41"/>
    <mergeCell ref="B42:I42"/>
    <mergeCell ref="J42:K42"/>
    <mergeCell ref="L42:M42"/>
    <mergeCell ref="A50:M50"/>
    <mergeCell ref="A51:M51"/>
    <mergeCell ref="A52:M52"/>
    <mergeCell ref="A53:M53"/>
    <mergeCell ref="B16:B18"/>
    <mergeCell ref="C16:C18"/>
    <mergeCell ref="B27:B29"/>
    <mergeCell ref="C27:C29"/>
    <mergeCell ref="B30:B32"/>
    <mergeCell ref="C30:C32"/>
    <mergeCell ref="A44:M44"/>
    <mergeCell ref="A45:M45"/>
    <mergeCell ref="A46:M46"/>
    <mergeCell ref="A47:M47"/>
    <mergeCell ref="A48:M48"/>
    <mergeCell ref="A49:M49"/>
    <mergeCell ref="J36:K36"/>
    <mergeCell ref="L36:M36"/>
    <mergeCell ref="J37:K37"/>
    <mergeCell ref="L37:M37"/>
  </mergeCells>
  <pageMargins left="0.7" right="0.7" top="0.75" bottom="0.75" header="0.3" footer="0.3"/>
  <pageSetup paperSize="9" scale="4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view="pageBreakPreview" zoomScale="60" zoomScaleNormal="100" workbookViewId="0">
      <selection sqref="A1:S1"/>
    </sheetView>
  </sheetViews>
  <sheetFormatPr defaultColWidth="8.85546875" defaultRowHeight="15" x14ac:dyDescent="0.25"/>
  <cols>
    <col min="15" max="15" width="10.42578125" customWidth="1"/>
  </cols>
  <sheetData>
    <row r="1" spans="1:19" ht="48" customHeight="1" x14ac:dyDescent="0.25">
      <c r="A1" s="170" t="s">
        <v>146</v>
      </c>
      <c r="B1" s="171"/>
      <c r="C1" s="171"/>
      <c r="D1" s="171"/>
      <c r="E1" s="171"/>
      <c r="F1" s="171"/>
      <c r="G1" s="171"/>
      <c r="H1" s="171"/>
      <c r="I1" s="171"/>
      <c r="J1" s="171"/>
      <c r="K1" s="171"/>
      <c r="L1" s="171"/>
      <c r="M1" s="171"/>
      <c r="N1" s="171"/>
      <c r="O1" s="171"/>
      <c r="P1" s="171"/>
      <c r="Q1" s="171"/>
      <c r="R1" s="171"/>
      <c r="S1" s="171"/>
    </row>
    <row r="2" spans="1:19" ht="15.75" x14ac:dyDescent="0.3">
      <c r="A2" s="172" t="s">
        <v>83</v>
      </c>
      <c r="B2" s="173"/>
      <c r="C2" s="173"/>
      <c r="D2" s="173"/>
      <c r="E2" s="173"/>
      <c r="F2" s="173"/>
      <c r="G2" s="173"/>
      <c r="H2" s="173"/>
      <c r="I2" s="173"/>
      <c r="J2" s="173"/>
      <c r="K2" s="173"/>
      <c r="L2" s="173"/>
      <c r="M2" s="173"/>
      <c r="N2" s="173"/>
      <c r="O2" s="173"/>
      <c r="P2" s="173"/>
      <c r="Q2" s="173"/>
      <c r="R2" s="173"/>
      <c r="S2" s="173"/>
    </row>
    <row r="3" spans="1:19" ht="18.75" x14ac:dyDescent="0.3">
      <c r="A3" s="32"/>
      <c r="B3" s="33"/>
      <c r="C3" s="33"/>
      <c r="D3" s="33"/>
      <c r="E3" s="157" t="s">
        <v>140</v>
      </c>
      <c r="F3" s="157"/>
      <c r="G3" s="157"/>
      <c r="H3" s="157"/>
      <c r="I3" s="157"/>
      <c r="J3" s="157"/>
      <c r="K3" s="157"/>
      <c r="L3" s="157"/>
      <c r="M3" s="157"/>
      <c r="N3" s="157"/>
      <c r="O3" s="157"/>
      <c r="P3" s="33"/>
      <c r="Q3" s="33"/>
      <c r="R3" s="33"/>
      <c r="S3" s="33"/>
    </row>
    <row r="4" spans="1:19" ht="17.25" x14ac:dyDescent="0.25">
      <c r="A4" s="17"/>
    </row>
    <row r="5" spans="1:19" ht="18.75" x14ac:dyDescent="0.25">
      <c r="A5" s="18" t="s">
        <v>84</v>
      </c>
    </row>
    <row r="6" spans="1:19" ht="15.75" x14ac:dyDescent="0.25">
      <c r="A6" s="18"/>
    </row>
    <row r="7" spans="1:19" x14ac:dyDescent="0.25">
      <c r="A7" s="161" t="s">
        <v>85</v>
      </c>
      <c r="B7" s="164" t="s">
        <v>86</v>
      </c>
      <c r="C7" s="165"/>
      <c r="D7" s="165"/>
      <c r="E7" s="165"/>
      <c r="F7" s="165"/>
      <c r="G7" s="165"/>
      <c r="H7" s="165"/>
      <c r="I7" s="166"/>
      <c r="J7" s="19"/>
      <c r="K7" s="164" t="s">
        <v>87</v>
      </c>
      <c r="L7" s="165"/>
      <c r="M7" s="165"/>
      <c r="N7" s="165"/>
      <c r="O7" s="165"/>
      <c r="P7" s="165"/>
      <c r="Q7" s="165"/>
      <c r="R7" s="166"/>
      <c r="S7" s="167" t="s">
        <v>88</v>
      </c>
    </row>
    <row r="8" spans="1:19" x14ac:dyDescent="0.25">
      <c r="A8" s="162"/>
      <c r="B8" s="164" t="s">
        <v>89</v>
      </c>
      <c r="C8" s="165"/>
      <c r="D8" s="165"/>
      <c r="E8" s="165"/>
      <c r="F8" s="165"/>
      <c r="G8" s="165"/>
      <c r="H8" s="165"/>
      <c r="I8" s="166"/>
      <c r="J8" s="161" t="s">
        <v>90</v>
      </c>
      <c r="K8" s="164" t="s">
        <v>91</v>
      </c>
      <c r="L8" s="165"/>
      <c r="M8" s="165"/>
      <c r="N8" s="165"/>
      <c r="O8" s="165"/>
      <c r="P8" s="165"/>
      <c r="Q8" s="165"/>
      <c r="R8" s="166"/>
      <c r="S8" s="168"/>
    </row>
    <row r="9" spans="1:19" x14ac:dyDescent="0.25">
      <c r="A9" s="162"/>
      <c r="B9" s="164" t="s">
        <v>92</v>
      </c>
      <c r="C9" s="165"/>
      <c r="D9" s="165"/>
      <c r="E9" s="165"/>
      <c r="F9" s="166"/>
      <c r="G9" s="161" t="s">
        <v>93</v>
      </c>
      <c r="H9" s="161" t="s">
        <v>94</v>
      </c>
      <c r="I9" s="161" t="s">
        <v>88</v>
      </c>
      <c r="J9" s="162"/>
      <c r="K9" s="164" t="s">
        <v>92</v>
      </c>
      <c r="L9" s="165"/>
      <c r="M9" s="165"/>
      <c r="N9" s="165"/>
      <c r="O9" s="166"/>
      <c r="P9" s="161" t="s">
        <v>93</v>
      </c>
      <c r="Q9" s="161" t="s">
        <v>95</v>
      </c>
      <c r="R9" s="161" t="s">
        <v>88</v>
      </c>
      <c r="S9" s="168"/>
    </row>
    <row r="10" spans="1:19" x14ac:dyDescent="0.25">
      <c r="A10" s="162"/>
      <c r="B10" s="161" t="s">
        <v>96</v>
      </c>
      <c r="C10" s="164" t="s">
        <v>97</v>
      </c>
      <c r="D10" s="165"/>
      <c r="E10" s="166"/>
      <c r="F10" s="161" t="s">
        <v>98</v>
      </c>
      <c r="G10" s="162"/>
      <c r="H10" s="162"/>
      <c r="I10" s="162"/>
      <c r="J10" s="162"/>
      <c r="K10" s="161" t="s">
        <v>96</v>
      </c>
      <c r="L10" s="164" t="s">
        <v>97</v>
      </c>
      <c r="M10" s="165"/>
      <c r="N10" s="166"/>
      <c r="O10" s="161" t="s">
        <v>98</v>
      </c>
      <c r="P10" s="162"/>
      <c r="Q10" s="162"/>
      <c r="R10" s="162"/>
      <c r="S10" s="168"/>
    </row>
    <row r="11" spans="1:19" x14ac:dyDescent="0.25">
      <c r="A11" s="162"/>
      <c r="B11" s="162"/>
      <c r="C11" s="19" t="s">
        <v>99</v>
      </c>
      <c r="D11" s="19" t="s">
        <v>100</v>
      </c>
      <c r="E11" s="19" t="s">
        <v>101</v>
      </c>
      <c r="F11" s="162"/>
      <c r="G11" s="162"/>
      <c r="H11" s="162"/>
      <c r="I11" s="162"/>
      <c r="J11" s="162"/>
      <c r="K11" s="162"/>
      <c r="L11" s="19" t="s">
        <v>99</v>
      </c>
      <c r="M11" s="19" t="s">
        <v>100</v>
      </c>
      <c r="N11" s="19" t="s">
        <v>101</v>
      </c>
      <c r="O11" s="162"/>
      <c r="P11" s="162"/>
      <c r="Q11" s="162"/>
      <c r="R11" s="162"/>
      <c r="S11" s="168"/>
    </row>
    <row r="12" spans="1:19" x14ac:dyDescent="0.25">
      <c r="A12" s="162"/>
      <c r="B12" s="162"/>
      <c r="C12" s="20" t="s">
        <v>102</v>
      </c>
      <c r="D12" s="20" t="s">
        <v>103</v>
      </c>
      <c r="E12" s="20" t="s">
        <v>104</v>
      </c>
      <c r="F12" s="162"/>
      <c r="G12" s="162"/>
      <c r="H12" s="162"/>
      <c r="I12" s="162"/>
      <c r="J12" s="162"/>
      <c r="K12" s="162"/>
      <c r="L12" s="20" t="s">
        <v>102</v>
      </c>
      <c r="M12" s="20" t="s">
        <v>103</v>
      </c>
      <c r="N12" s="20" t="s">
        <v>104</v>
      </c>
      <c r="O12" s="162"/>
      <c r="P12" s="162"/>
      <c r="Q12" s="162"/>
      <c r="R12" s="162"/>
      <c r="S12" s="168"/>
    </row>
    <row r="13" spans="1:19" ht="26.25" x14ac:dyDescent="0.25">
      <c r="A13" s="163"/>
      <c r="B13" s="163"/>
      <c r="C13" s="21" t="s">
        <v>105</v>
      </c>
      <c r="D13" s="21" t="s">
        <v>106</v>
      </c>
      <c r="E13" s="21" t="s">
        <v>107</v>
      </c>
      <c r="F13" s="163"/>
      <c r="G13" s="163"/>
      <c r="H13" s="163"/>
      <c r="I13" s="163"/>
      <c r="J13" s="163"/>
      <c r="K13" s="163"/>
      <c r="L13" s="21" t="s">
        <v>105</v>
      </c>
      <c r="M13" s="21" t="s">
        <v>106</v>
      </c>
      <c r="N13" s="21" t="s">
        <v>107</v>
      </c>
      <c r="O13" s="163"/>
      <c r="P13" s="163"/>
      <c r="Q13" s="163"/>
      <c r="R13" s="163"/>
      <c r="S13" s="169"/>
    </row>
    <row r="14" spans="1:19" x14ac:dyDescent="0.25">
      <c r="A14" s="22"/>
      <c r="B14" s="23"/>
      <c r="C14" s="23"/>
      <c r="D14" s="23"/>
      <c r="E14" s="23"/>
      <c r="F14" s="23"/>
      <c r="G14" s="23"/>
      <c r="H14" s="23"/>
      <c r="I14" s="23">
        <f>SUM(B14:H14)</f>
        <v>0</v>
      </c>
      <c r="J14" s="23"/>
      <c r="K14" s="23"/>
      <c r="L14" s="23"/>
      <c r="M14" s="23"/>
      <c r="N14" s="23"/>
      <c r="O14" s="24"/>
      <c r="P14" s="23"/>
      <c r="Q14" s="23"/>
      <c r="R14" s="23">
        <f>SUM(K14:Q14)</f>
        <v>0</v>
      </c>
      <c r="S14" s="23">
        <f>I14+R14</f>
        <v>0</v>
      </c>
    </row>
    <row r="15" spans="1:19" x14ac:dyDescent="0.25">
      <c r="A15" s="23"/>
      <c r="B15" s="23"/>
      <c r="C15" s="23"/>
      <c r="D15" s="23"/>
      <c r="E15" s="23"/>
      <c r="F15" s="23"/>
      <c r="G15" s="23"/>
      <c r="H15" s="23"/>
      <c r="I15" s="23">
        <f t="shared" ref="I15:I16" si="0">SUM(B15:H15)</f>
        <v>0</v>
      </c>
      <c r="J15" s="23"/>
      <c r="K15" s="23"/>
      <c r="L15" s="23"/>
      <c r="M15" s="23"/>
      <c r="N15" s="23"/>
      <c r="O15" s="23"/>
      <c r="P15" s="23"/>
      <c r="Q15" s="23"/>
      <c r="R15" s="23">
        <f t="shared" ref="R15:R16" si="1">SUM(K15:Q15)</f>
        <v>0</v>
      </c>
      <c r="S15" s="23">
        <f t="shared" ref="S15:S16" si="2">I15+R15</f>
        <v>0</v>
      </c>
    </row>
    <row r="16" spans="1:19" x14ac:dyDescent="0.25">
      <c r="A16" s="23"/>
      <c r="B16" s="23"/>
      <c r="C16" s="23"/>
      <c r="D16" s="23"/>
      <c r="E16" s="23"/>
      <c r="F16" s="23"/>
      <c r="G16" s="23"/>
      <c r="H16" s="23"/>
      <c r="I16" s="23">
        <f t="shared" si="0"/>
        <v>0</v>
      </c>
      <c r="J16" s="23"/>
      <c r="K16" s="23"/>
      <c r="L16" s="23"/>
      <c r="M16" s="23"/>
      <c r="N16" s="23"/>
      <c r="O16" s="23"/>
      <c r="P16" s="23"/>
      <c r="Q16" s="23"/>
      <c r="R16" s="23">
        <f t="shared" si="1"/>
        <v>0</v>
      </c>
      <c r="S16" s="23">
        <f t="shared" si="2"/>
        <v>0</v>
      </c>
    </row>
    <row r="17" spans="1:19" ht="54" customHeight="1" x14ac:dyDescent="0.25">
      <c r="A17" s="158" t="s">
        <v>108</v>
      </c>
      <c r="B17" s="159"/>
      <c r="C17" s="159"/>
      <c r="D17" s="159"/>
      <c r="E17" s="159"/>
      <c r="F17" s="159"/>
      <c r="G17" s="159"/>
      <c r="H17" s="159"/>
      <c r="I17" s="159"/>
      <c r="J17" s="159"/>
      <c r="K17" s="159"/>
      <c r="L17" s="159"/>
      <c r="M17" s="159"/>
      <c r="N17" s="159"/>
      <c r="O17" s="159"/>
      <c r="P17" s="159"/>
      <c r="Q17" s="159"/>
      <c r="R17" s="159"/>
      <c r="S17" s="159"/>
    </row>
    <row r="18" spans="1:19" ht="15.75" x14ac:dyDescent="0.25">
      <c r="A18" s="158" t="s">
        <v>109</v>
      </c>
      <c r="B18" s="159"/>
      <c r="C18" s="159"/>
      <c r="D18" s="159"/>
      <c r="E18" s="159"/>
      <c r="F18" s="159"/>
      <c r="G18" s="159"/>
      <c r="H18" s="159"/>
      <c r="I18" s="159"/>
      <c r="J18" s="159"/>
      <c r="K18" s="159"/>
      <c r="L18" s="159"/>
      <c r="M18" s="159"/>
      <c r="N18" s="159"/>
      <c r="O18" s="159"/>
      <c r="P18" s="159"/>
      <c r="Q18" s="159"/>
      <c r="R18" s="159"/>
      <c r="S18" s="159"/>
    </row>
    <row r="19" spans="1:19" ht="15.75" x14ac:dyDescent="0.25">
      <c r="A19" s="25"/>
      <c r="B19" s="26"/>
      <c r="C19" s="26"/>
      <c r="D19" s="26"/>
      <c r="E19" s="26"/>
      <c r="F19" s="26"/>
      <c r="G19" s="26"/>
      <c r="H19" s="26"/>
      <c r="I19" s="26"/>
      <c r="J19" s="26"/>
      <c r="K19" s="26"/>
      <c r="L19" s="26"/>
      <c r="M19" s="26"/>
      <c r="N19" s="26"/>
      <c r="O19" s="26"/>
      <c r="P19" s="26"/>
      <c r="Q19" s="26"/>
      <c r="R19" s="26"/>
      <c r="S19" s="26"/>
    </row>
    <row r="20" spans="1:19" ht="18.75" x14ac:dyDescent="0.25">
      <c r="A20" s="18" t="s">
        <v>110</v>
      </c>
    </row>
    <row r="21" spans="1:19" x14ac:dyDescent="0.25">
      <c r="A21" s="161" t="s">
        <v>85</v>
      </c>
      <c r="B21" s="164" t="s">
        <v>86</v>
      </c>
      <c r="C21" s="165"/>
      <c r="D21" s="165"/>
      <c r="E21" s="165"/>
      <c r="F21" s="165"/>
      <c r="G21" s="165"/>
      <c r="H21" s="165"/>
      <c r="I21" s="166"/>
      <c r="J21" s="19"/>
      <c r="K21" s="164" t="s">
        <v>87</v>
      </c>
      <c r="L21" s="165"/>
      <c r="M21" s="165"/>
      <c r="N21" s="165"/>
      <c r="O21" s="165"/>
      <c r="P21" s="165"/>
      <c r="Q21" s="165"/>
      <c r="R21" s="166"/>
      <c r="S21" s="167" t="s">
        <v>88</v>
      </c>
    </row>
    <row r="22" spans="1:19" x14ac:dyDescent="0.25">
      <c r="A22" s="162"/>
      <c r="B22" s="164" t="s">
        <v>89</v>
      </c>
      <c r="C22" s="165"/>
      <c r="D22" s="165"/>
      <c r="E22" s="165"/>
      <c r="F22" s="165"/>
      <c r="G22" s="165"/>
      <c r="H22" s="165"/>
      <c r="I22" s="166"/>
      <c r="J22" s="161" t="s">
        <v>90</v>
      </c>
      <c r="K22" s="164" t="s">
        <v>91</v>
      </c>
      <c r="L22" s="165"/>
      <c r="M22" s="165"/>
      <c r="N22" s="165"/>
      <c r="O22" s="165"/>
      <c r="P22" s="165"/>
      <c r="Q22" s="165"/>
      <c r="R22" s="166"/>
      <c r="S22" s="168"/>
    </row>
    <row r="23" spans="1:19" x14ac:dyDescent="0.25">
      <c r="A23" s="162"/>
      <c r="B23" s="164" t="s">
        <v>92</v>
      </c>
      <c r="C23" s="165"/>
      <c r="D23" s="165"/>
      <c r="E23" s="165"/>
      <c r="F23" s="166"/>
      <c r="G23" s="161" t="s">
        <v>93</v>
      </c>
      <c r="H23" s="161" t="s">
        <v>94</v>
      </c>
      <c r="I23" s="161" t="s">
        <v>88</v>
      </c>
      <c r="J23" s="162"/>
      <c r="K23" s="164" t="s">
        <v>92</v>
      </c>
      <c r="L23" s="165"/>
      <c r="M23" s="165"/>
      <c r="N23" s="165"/>
      <c r="O23" s="166"/>
      <c r="P23" s="161" t="s">
        <v>93</v>
      </c>
      <c r="Q23" s="161" t="s">
        <v>95</v>
      </c>
      <c r="R23" s="161" t="s">
        <v>88</v>
      </c>
      <c r="S23" s="168"/>
    </row>
    <row r="24" spans="1:19" x14ac:dyDescent="0.25">
      <c r="A24" s="162"/>
      <c r="B24" s="161" t="s">
        <v>96</v>
      </c>
      <c r="C24" s="164" t="s">
        <v>97</v>
      </c>
      <c r="D24" s="165"/>
      <c r="E24" s="166"/>
      <c r="F24" s="161" t="s">
        <v>98</v>
      </c>
      <c r="G24" s="162"/>
      <c r="H24" s="162"/>
      <c r="I24" s="162"/>
      <c r="J24" s="162"/>
      <c r="K24" s="161" t="s">
        <v>96</v>
      </c>
      <c r="L24" s="164" t="s">
        <v>97</v>
      </c>
      <c r="M24" s="165"/>
      <c r="N24" s="166"/>
      <c r="O24" s="161" t="s">
        <v>98</v>
      </c>
      <c r="P24" s="162"/>
      <c r="Q24" s="162"/>
      <c r="R24" s="162"/>
      <c r="S24" s="168"/>
    </row>
    <row r="25" spans="1:19" x14ac:dyDescent="0.25">
      <c r="A25" s="162"/>
      <c r="B25" s="162"/>
      <c r="C25" s="19" t="s">
        <v>99</v>
      </c>
      <c r="D25" s="19" t="s">
        <v>100</v>
      </c>
      <c r="E25" s="19" t="s">
        <v>101</v>
      </c>
      <c r="F25" s="162"/>
      <c r="G25" s="162"/>
      <c r="H25" s="162"/>
      <c r="I25" s="162"/>
      <c r="J25" s="162"/>
      <c r="K25" s="162"/>
      <c r="L25" s="19" t="s">
        <v>99</v>
      </c>
      <c r="M25" s="19" t="s">
        <v>100</v>
      </c>
      <c r="N25" s="19" t="s">
        <v>101</v>
      </c>
      <c r="O25" s="162"/>
      <c r="P25" s="162"/>
      <c r="Q25" s="162"/>
      <c r="R25" s="162"/>
      <c r="S25" s="168"/>
    </row>
    <row r="26" spans="1:19" x14ac:dyDescent="0.25">
      <c r="A26" s="162"/>
      <c r="B26" s="162"/>
      <c r="C26" s="20" t="s">
        <v>102</v>
      </c>
      <c r="D26" s="20" t="s">
        <v>103</v>
      </c>
      <c r="E26" s="20" t="s">
        <v>104</v>
      </c>
      <c r="F26" s="162"/>
      <c r="G26" s="162"/>
      <c r="H26" s="162"/>
      <c r="I26" s="162"/>
      <c r="J26" s="162"/>
      <c r="K26" s="162"/>
      <c r="L26" s="20" t="s">
        <v>102</v>
      </c>
      <c r="M26" s="20" t="s">
        <v>103</v>
      </c>
      <c r="N26" s="20" t="s">
        <v>104</v>
      </c>
      <c r="O26" s="162"/>
      <c r="P26" s="162"/>
      <c r="Q26" s="162"/>
      <c r="R26" s="162"/>
      <c r="S26" s="168"/>
    </row>
    <row r="27" spans="1:19" ht="26.25" x14ac:dyDescent="0.25">
      <c r="A27" s="163"/>
      <c r="B27" s="163"/>
      <c r="C27" s="21" t="s">
        <v>105</v>
      </c>
      <c r="D27" s="21" t="s">
        <v>106</v>
      </c>
      <c r="E27" s="21" t="s">
        <v>107</v>
      </c>
      <c r="F27" s="163"/>
      <c r="G27" s="163"/>
      <c r="H27" s="163"/>
      <c r="I27" s="163"/>
      <c r="J27" s="163"/>
      <c r="K27" s="163"/>
      <c r="L27" s="21" t="s">
        <v>105</v>
      </c>
      <c r="M27" s="21" t="s">
        <v>106</v>
      </c>
      <c r="N27" s="21" t="s">
        <v>107</v>
      </c>
      <c r="O27" s="163"/>
      <c r="P27" s="163"/>
      <c r="Q27" s="163"/>
      <c r="R27" s="163"/>
      <c r="S27" s="169"/>
    </row>
    <row r="28" spans="1:19" x14ac:dyDescent="0.25">
      <c r="A28" s="22"/>
      <c r="B28" s="23"/>
      <c r="C28" s="23"/>
      <c r="D28" s="23"/>
      <c r="E28" s="23"/>
      <c r="F28" s="23"/>
      <c r="G28" s="23"/>
      <c r="H28" s="23"/>
      <c r="I28" s="23">
        <f>SUM(B28:H28)</f>
        <v>0</v>
      </c>
      <c r="J28" s="23"/>
      <c r="K28" s="23"/>
      <c r="L28" s="23"/>
      <c r="M28" s="23"/>
      <c r="N28" s="23"/>
      <c r="O28" s="24"/>
      <c r="P28" s="23"/>
      <c r="Q28" s="23"/>
      <c r="R28" s="23">
        <f>SUM(K28:Q28)</f>
        <v>0</v>
      </c>
      <c r="S28" s="23">
        <f>I28+R28</f>
        <v>0</v>
      </c>
    </row>
    <row r="29" spans="1:19" x14ac:dyDescent="0.25">
      <c r="A29" s="23"/>
      <c r="B29" s="23"/>
      <c r="C29" s="23"/>
      <c r="D29" s="23"/>
      <c r="E29" s="23"/>
      <c r="F29" s="23"/>
      <c r="G29" s="23"/>
      <c r="H29" s="23"/>
      <c r="I29" s="23">
        <f t="shared" ref="I29:I30" si="3">SUM(B29:H29)</f>
        <v>0</v>
      </c>
      <c r="J29" s="23"/>
      <c r="K29" s="23"/>
      <c r="L29" s="23"/>
      <c r="M29" s="23"/>
      <c r="N29" s="23"/>
      <c r="O29" s="23"/>
      <c r="P29" s="23"/>
      <c r="Q29" s="23"/>
      <c r="R29" s="23">
        <f t="shared" ref="R29:R30" si="4">SUM(K29:Q29)</f>
        <v>0</v>
      </c>
      <c r="S29" s="23">
        <f t="shared" ref="S29:S30" si="5">I29+R29</f>
        <v>0</v>
      </c>
    </row>
    <row r="30" spans="1:19" x14ac:dyDescent="0.25">
      <c r="A30" s="23"/>
      <c r="B30" s="23"/>
      <c r="C30" s="23"/>
      <c r="D30" s="23"/>
      <c r="E30" s="23"/>
      <c r="F30" s="23"/>
      <c r="G30" s="23"/>
      <c r="H30" s="23"/>
      <c r="I30" s="23">
        <f t="shared" si="3"/>
        <v>0</v>
      </c>
      <c r="J30" s="23"/>
      <c r="K30" s="23"/>
      <c r="L30" s="23"/>
      <c r="M30" s="23"/>
      <c r="N30" s="23"/>
      <c r="O30" s="23"/>
      <c r="P30" s="23"/>
      <c r="Q30" s="23"/>
      <c r="R30" s="23">
        <f t="shared" si="4"/>
        <v>0</v>
      </c>
      <c r="S30" s="23">
        <f t="shared" si="5"/>
        <v>0</v>
      </c>
    </row>
    <row r="32" spans="1:19" ht="41.25" customHeight="1" x14ac:dyDescent="0.25">
      <c r="A32" s="158" t="s">
        <v>111</v>
      </c>
      <c r="B32" s="159"/>
      <c r="C32" s="159"/>
      <c r="D32" s="159"/>
      <c r="E32" s="159"/>
      <c r="F32" s="159"/>
      <c r="G32" s="159"/>
      <c r="H32" s="159"/>
      <c r="I32" s="159"/>
      <c r="J32" s="159"/>
      <c r="K32" s="159"/>
      <c r="L32" s="159"/>
      <c r="M32" s="159"/>
      <c r="N32" s="159"/>
      <c r="O32" s="159"/>
      <c r="P32" s="159"/>
      <c r="Q32" s="159"/>
      <c r="R32" s="159"/>
      <c r="S32" s="159"/>
    </row>
    <row r="33" spans="1:19" ht="15.75" x14ac:dyDescent="0.25">
      <c r="A33" s="158" t="s">
        <v>112</v>
      </c>
      <c r="B33" s="159"/>
      <c r="C33" s="159"/>
      <c r="D33" s="159"/>
      <c r="E33" s="159"/>
      <c r="F33" s="159"/>
      <c r="G33" s="159"/>
      <c r="H33" s="159"/>
      <c r="I33" s="159"/>
      <c r="J33" s="159"/>
      <c r="K33" s="159"/>
      <c r="L33" s="159"/>
      <c r="M33" s="159"/>
      <c r="N33" s="159"/>
      <c r="O33" s="159"/>
      <c r="P33" s="159"/>
      <c r="Q33" s="159"/>
      <c r="R33" s="159"/>
      <c r="S33" s="159"/>
    </row>
    <row r="34" spans="1:19" ht="15.75" x14ac:dyDescent="0.25">
      <c r="A34" s="25"/>
      <c r="B34" s="26"/>
      <c r="C34" s="26"/>
      <c r="D34" s="26"/>
      <c r="E34" s="26"/>
      <c r="F34" s="26"/>
      <c r="G34" s="26"/>
      <c r="H34" s="26"/>
      <c r="I34" s="26"/>
      <c r="J34" s="26"/>
      <c r="K34" s="26"/>
      <c r="L34" s="26"/>
      <c r="M34" s="26"/>
      <c r="N34" s="26"/>
      <c r="O34" s="26"/>
      <c r="P34" s="26"/>
      <c r="Q34" s="26"/>
      <c r="R34" s="26"/>
      <c r="S34" s="26"/>
    </row>
    <row r="53" spans="1:16" ht="94.5" customHeight="1" x14ac:dyDescent="0.25">
      <c r="A53" s="160" t="s">
        <v>113</v>
      </c>
      <c r="B53" s="160"/>
      <c r="C53" s="160"/>
      <c r="D53" s="160"/>
      <c r="E53" s="160"/>
      <c r="F53" s="160"/>
      <c r="G53" s="160"/>
      <c r="H53" s="160"/>
      <c r="I53" s="160"/>
      <c r="J53" s="160"/>
      <c r="K53" s="160"/>
      <c r="L53" s="160"/>
      <c r="M53" s="160"/>
      <c r="N53" s="160"/>
      <c r="O53" s="160"/>
      <c r="P53" s="160"/>
    </row>
  </sheetData>
  <mergeCells count="50">
    <mergeCell ref="A1:S1"/>
    <mergeCell ref="A2:S2"/>
    <mergeCell ref="A7:A13"/>
    <mergeCell ref="B7:I7"/>
    <mergeCell ref="K7:R7"/>
    <mergeCell ref="S7:S13"/>
    <mergeCell ref="B8:I8"/>
    <mergeCell ref="J8:J13"/>
    <mergeCell ref="K8:R8"/>
    <mergeCell ref="B9:F9"/>
    <mergeCell ref="R9:R13"/>
    <mergeCell ref="B10:B13"/>
    <mergeCell ref="C10:E10"/>
    <mergeCell ref="F10:F13"/>
    <mergeCell ref="K10:K13"/>
    <mergeCell ref="P9:P13"/>
    <mergeCell ref="Q9:Q13"/>
    <mergeCell ref="A17:S17"/>
    <mergeCell ref="A18:S18"/>
    <mergeCell ref="O10:O13"/>
    <mergeCell ref="G9:G13"/>
    <mergeCell ref="H9:H13"/>
    <mergeCell ref="I9:I13"/>
    <mergeCell ref="L10:N10"/>
    <mergeCell ref="K9:O9"/>
    <mergeCell ref="Q23:Q27"/>
    <mergeCell ref="A21:A27"/>
    <mergeCell ref="B21:I21"/>
    <mergeCell ref="K21:R21"/>
    <mergeCell ref="S21:S27"/>
    <mergeCell ref="B22:I22"/>
    <mergeCell ref="J22:J27"/>
    <mergeCell ref="K22:R22"/>
    <mergeCell ref="B23:F23"/>
    <mergeCell ref="E3:O3"/>
    <mergeCell ref="A32:S32"/>
    <mergeCell ref="A33:S33"/>
    <mergeCell ref="A53:P53"/>
    <mergeCell ref="R23:R27"/>
    <mergeCell ref="B24:B27"/>
    <mergeCell ref="C24:E24"/>
    <mergeCell ref="F24:F27"/>
    <mergeCell ref="K24:K27"/>
    <mergeCell ref="L24:N24"/>
    <mergeCell ref="O24:O27"/>
    <mergeCell ref="G23:G27"/>
    <mergeCell ref="H23:H27"/>
    <mergeCell ref="I23:I27"/>
    <mergeCell ref="K23:O23"/>
    <mergeCell ref="P23:P27"/>
  </mergeCells>
  <pageMargins left="0.7" right="0.7" top="0.75" bottom="0.75" header="0.3" footer="0.3"/>
  <pageSetup paperSize="9" scale="77"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98"/>
  <sheetViews>
    <sheetView zoomScale="110" zoomScaleNormal="110" workbookViewId="0">
      <selection activeCell="A95" sqref="A95:F98"/>
    </sheetView>
  </sheetViews>
  <sheetFormatPr defaultColWidth="8.85546875" defaultRowHeight="15" x14ac:dyDescent="0.25"/>
  <cols>
    <col min="2" max="2" width="10.42578125" customWidth="1"/>
    <col min="3" max="3" width="12.7109375" customWidth="1"/>
    <col min="4" max="4" width="24" customWidth="1"/>
    <col min="5" max="5" width="14.42578125" customWidth="1"/>
    <col min="6" max="6" width="22.140625" customWidth="1"/>
    <col min="7" max="7" width="14.140625" customWidth="1"/>
    <col min="8" max="8" width="14.85546875" customWidth="1"/>
  </cols>
  <sheetData>
    <row r="1" spans="1:6" ht="44.25" customHeight="1" x14ac:dyDescent="0.25">
      <c r="A1" s="214" t="s">
        <v>145</v>
      </c>
      <c r="B1" s="214"/>
      <c r="C1" s="214"/>
      <c r="D1" s="214"/>
      <c r="E1" s="214"/>
      <c r="F1" s="214"/>
    </row>
    <row r="2" spans="1:6" ht="60.95" customHeight="1" x14ac:dyDescent="0.25">
      <c r="A2" s="218" t="s">
        <v>74</v>
      </c>
      <c r="B2" s="219"/>
      <c r="C2" s="219"/>
      <c r="D2" s="219"/>
      <c r="E2" s="219"/>
      <c r="F2" s="219"/>
    </row>
    <row r="3" spans="1:6" ht="24" customHeight="1" x14ac:dyDescent="0.25">
      <c r="A3" s="215" t="s">
        <v>139</v>
      </c>
      <c r="B3" s="215"/>
      <c r="C3" s="215"/>
      <c r="D3" s="215"/>
      <c r="E3" s="215"/>
      <c r="F3" s="215"/>
    </row>
    <row r="4" spans="1:6" ht="39" customHeight="1" x14ac:dyDescent="0.25">
      <c r="A4" s="216" t="s">
        <v>38</v>
      </c>
      <c r="B4" s="217" t="s">
        <v>77</v>
      </c>
      <c r="C4" s="217"/>
      <c r="D4" s="217" t="s">
        <v>64</v>
      </c>
      <c r="E4" s="31" t="s">
        <v>75</v>
      </c>
      <c r="F4" s="31" t="s">
        <v>73</v>
      </c>
    </row>
    <row r="5" spans="1:6" ht="26.25" x14ac:dyDescent="0.25">
      <c r="A5" s="216"/>
      <c r="B5" s="31" t="s">
        <v>71</v>
      </c>
      <c r="C5" s="31" t="s">
        <v>72</v>
      </c>
      <c r="D5" s="217"/>
      <c r="E5" s="14" t="s">
        <v>65</v>
      </c>
      <c r="F5" s="14" t="s">
        <v>66</v>
      </c>
    </row>
    <row r="6" spans="1:6" ht="19.5" customHeight="1" x14ac:dyDescent="0.25">
      <c r="A6" s="14" t="s">
        <v>28</v>
      </c>
      <c r="B6" s="229" t="s">
        <v>67</v>
      </c>
      <c r="C6" s="200"/>
      <c r="D6" s="14" t="s">
        <v>76</v>
      </c>
      <c r="E6" s="14"/>
      <c r="F6" s="14"/>
    </row>
    <row r="7" spans="1:6" ht="19.5" customHeight="1" x14ac:dyDescent="0.25">
      <c r="A7" s="14" t="s">
        <v>29</v>
      </c>
      <c r="B7" s="229"/>
      <c r="C7" s="201"/>
      <c r="D7" s="14" t="s">
        <v>78</v>
      </c>
      <c r="E7" s="14"/>
      <c r="F7" s="14">
        <v>85</v>
      </c>
    </row>
    <row r="8" spans="1:6" ht="19.5" customHeight="1" x14ac:dyDescent="0.25">
      <c r="A8" s="14" t="s">
        <v>30</v>
      </c>
      <c r="B8" s="229"/>
      <c r="C8" s="201"/>
      <c r="D8" s="14" t="s">
        <v>79</v>
      </c>
      <c r="E8" s="14"/>
      <c r="F8" s="14"/>
    </row>
    <row r="9" spans="1:6" ht="19.5" customHeight="1" x14ac:dyDescent="0.25">
      <c r="A9" s="14" t="s">
        <v>31</v>
      </c>
      <c r="B9" s="229"/>
      <c r="C9" s="201"/>
      <c r="D9" s="14" t="s">
        <v>81</v>
      </c>
      <c r="E9" s="14"/>
      <c r="F9" s="14"/>
    </row>
    <row r="10" spans="1:6" ht="29.25" customHeight="1" x14ac:dyDescent="0.25">
      <c r="A10" s="14" t="s">
        <v>32</v>
      </c>
      <c r="B10" s="229"/>
      <c r="C10" s="201"/>
      <c r="D10" s="14" t="s">
        <v>82</v>
      </c>
      <c r="E10" s="14"/>
      <c r="F10" s="14">
        <v>50</v>
      </c>
    </row>
    <row r="11" spans="1:6" ht="19.5" customHeight="1" x14ac:dyDescent="0.25">
      <c r="A11" s="14" t="s">
        <v>39</v>
      </c>
      <c r="B11" s="229"/>
      <c r="C11" s="202"/>
      <c r="D11" s="14" t="s">
        <v>68</v>
      </c>
      <c r="E11" s="14">
        <f>SUM(E6:E10)</f>
        <v>0</v>
      </c>
      <c r="F11" s="15">
        <f>IF(E11&gt;0,SUMPRODUCT(E6:E10,F6:F10)/SUM(E6:E10),0)</f>
        <v>0</v>
      </c>
    </row>
    <row r="12" spans="1:6" ht="19.5" customHeight="1" x14ac:dyDescent="0.25">
      <c r="A12" s="14" t="s">
        <v>40</v>
      </c>
      <c r="B12" s="200" t="s">
        <v>138</v>
      </c>
      <c r="C12" s="220"/>
      <c r="D12" s="14" t="s">
        <v>76</v>
      </c>
      <c r="E12" s="14"/>
      <c r="F12" s="14"/>
    </row>
    <row r="13" spans="1:6" ht="19.5" customHeight="1" x14ac:dyDescent="0.25">
      <c r="A13" s="14" t="s">
        <v>41</v>
      </c>
      <c r="B13" s="201"/>
      <c r="C13" s="221"/>
      <c r="D13" s="14" t="s">
        <v>78</v>
      </c>
      <c r="E13" s="14"/>
      <c r="F13" s="14">
        <v>85</v>
      </c>
    </row>
    <row r="14" spans="1:6" ht="19.5" customHeight="1" x14ac:dyDescent="0.25">
      <c r="A14" s="14" t="s">
        <v>42</v>
      </c>
      <c r="B14" s="201"/>
      <c r="C14" s="221"/>
      <c r="D14" s="14" t="s">
        <v>79</v>
      </c>
      <c r="E14" s="14"/>
      <c r="F14" s="14"/>
    </row>
    <row r="15" spans="1:6" ht="19.5" customHeight="1" x14ac:dyDescent="0.25">
      <c r="A15" s="14" t="s">
        <v>43</v>
      </c>
      <c r="B15" s="201"/>
      <c r="C15" s="221"/>
      <c r="D15" s="14" t="s">
        <v>81</v>
      </c>
      <c r="E15" s="14"/>
      <c r="F15" s="14"/>
    </row>
    <row r="16" spans="1:6" ht="27.75" customHeight="1" x14ac:dyDescent="0.25">
      <c r="A16" s="14" t="s">
        <v>44</v>
      </c>
      <c r="B16" s="201"/>
      <c r="C16" s="221"/>
      <c r="D16" s="14" t="s">
        <v>82</v>
      </c>
      <c r="E16" s="14"/>
      <c r="F16" s="14">
        <v>50</v>
      </c>
    </row>
    <row r="17" spans="1:10" ht="19.5" customHeight="1" x14ac:dyDescent="0.25">
      <c r="A17" s="14" t="s">
        <v>45</v>
      </c>
      <c r="B17" s="202"/>
      <c r="C17" s="222"/>
      <c r="D17" s="14" t="s">
        <v>69</v>
      </c>
      <c r="E17" s="14">
        <f>SUM(E12:E16)</f>
        <v>0</v>
      </c>
      <c r="F17" s="15">
        <f>IF(E17&gt;0,SUMPRODUCT(E12:E16,F12:F16)/SUM(E12:E16),0)</f>
        <v>0</v>
      </c>
    </row>
    <row r="18" spans="1:10" x14ac:dyDescent="0.25">
      <c r="A18" s="14" t="s">
        <v>46</v>
      </c>
      <c r="B18" s="217" t="s">
        <v>70</v>
      </c>
      <c r="C18" s="217"/>
      <c r="D18" s="217"/>
      <c r="E18" s="14">
        <f>E11+E17</f>
        <v>0</v>
      </c>
      <c r="F18" s="14">
        <f>IF(E18&gt;0,(SUMPRODUCT(E11,F11)+SUMPRODUCT(E17,F17))/E18,0)</f>
        <v>0</v>
      </c>
    </row>
    <row r="19" spans="1:10" ht="29.25" customHeight="1" x14ac:dyDescent="0.25">
      <c r="A19" s="223" t="s">
        <v>203</v>
      </c>
      <c r="B19" s="226" t="s">
        <v>204</v>
      </c>
      <c r="C19" s="227"/>
      <c r="D19" s="227"/>
      <c r="E19" s="227"/>
      <c r="F19" s="228"/>
    </row>
    <row r="20" spans="1:10" x14ac:dyDescent="0.25">
      <c r="A20" s="224"/>
      <c r="B20" s="203" t="s">
        <v>205</v>
      </c>
      <c r="C20" s="204"/>
      <c r="D20" s="204"/>
      <c r="E20" s="205"/>
      <c r="F20" s="72"/>
    </row>
    <row r="21" spans="1:10" x14ac:dyDescent="0.25">
      <c r="A21" s="224"/>
      <c r="B21" s="203" t="s">
        <v>206</v>
      </c>
      <c r="C21" s="204"/>
      <c r="D21" s="204"/>
      <c r="E21" s="205"/>
      <c r="F21" s="72"/>
    </row>
    <row r="22" spans="1:10" x14ac:dyDescent="0.25">
      <c r="A22" s="225"/>
      <c r="B22" s="203" t="s">
        <v>207</v>
      </c>
      <c r="C22" s="204"/>
      <c r="D22" s="204"/>
      <c r="E22" s="205"/>
      <c r="F22" s="72"/>
    </row>
    <row r="23" spans="1:10" x14ac:dyDescent="0.25">
      <c r="A23" s="212" t="s">
        <v>208</v>
      </c>
      <c r="B23" s="212"/>
      <c r="C23" s="212"/>
      <c r="D23" s="212"/>
      <c r="E23" s="212"/>
      <c r="F23" s="212"/>
    </row>
    <row r="24" spans="1:10" ht="15.75" customHeight="1" x14ac:dyDescent="0.25">
      <c r="A24" s="213" t="s">
        <v>209</v>
      </c>
      <c r="B24" s="213"/>
      <c r="C24" s="213"/>
      <c r="D24" s="213"/>
      <c r="E24" s="213"/>
      <c r="F24" s="213"/>
      <c r="G24" s="16"/>
      <c r="H24" s="16"/>
      <c r="I24" s="16"/>
      <c r="J24" s="16"/>
    </row>
    <row r="25" spans="1:10" ht="14.45" customHeight="1" x14ac:dyDescent="0.25">
      <c r="A25" s="213"/>
      <c r="B25" s="213"/>
      <c r="C25" s="213"/>
      <c r="D25" s="213"/>
      <c r="E25" s="213"/>
      <c r="F25" s="213"/>
      <c r="G25" s="16"/>
      <c r="H25" s="16"/>
      <c r="I25" s="16"/>
      <c r="J25" s="16"/>
    </row>
    <row r="26" spans="1:10" ht="31.5" customHeight="1" x14ac:dyDescent="0.25">
      <c r="A26" s="213" t="s">
        <v>210</v>
      </c>
      <c r="B26" s="213"/>
      <c r="C26" s="213"/>
      <c r="D26" s="213"/>
      <c r="E26" s="213"/>
      <c r="F26" s="213"/>
      <c r="G26" s="16"/>
      <c r="H26" s="16"/>
      <c r="I26" s="16"/>
      <c r="J26" s="16"/>
    </row>
    <row r="27" spans="1:10" ht="6.75" hidden="1" customHeight="1" x14ac:dyDescent="0.25">
      <c r="A27" s="207" t="s">
        <v>186</v>
      </c>
      <c r="B27" s="208"/>
      <c r="C27" s="208"/>
      <c r="D27" s="208"/>
      <c r="E27" s="208"/>
      <c r="F27" s="208"/>
    </row>
    <row r="28" spans="1:10" ht="6.75" hidden="1" customHeight="1" x14ac:dyDescent="0.25">
      <c r="A28" s="208"/>
      <c r="B28" s="208"/>
      <c r="C28" s="208"/>
      <c r="D28" s="208"/>
      <c r="E28" s="208"/>
      <c r="F28" s="208"/>
    </row>
    <row r="29" spans="1:10" ht="6.75" hidden="1" customHeight="1" x14ac:dyDescent="0.25">
      <c r="A29" s="208"/>
      <c r="B29" s="208"/>
      <c r="C29" s="208"/>
      <c r="D29" s="208"/>
      <c r="E29" s="208"/>
      <c r="F29" s="208"/>
    </row>
    <row r="30" spans="1:10" x14ac:dyDescent="0.25">
      <c r="A30" s="208"/>
      <c r="B30" s="208"/>
      <c r="C30" s="208"/>
      <c r="D30" s="208"/>
      <c r="E30" s="208"/>
      <c r="F30" s="208"/>
    </row>
    <row r="31" spans="1:10" x14ac:dyDescent="0.25">
      <c r="A31" s="208"/>
      <c r="B31" s="208"/>
      <c r="C31" s="208"/>
      <c r="D31" s="208"/>
      <c r="E31" s="208"/>
      <c r="F31" s="208"/>
    </row>
    <row r="32" spans="1:10" x14ac:dyDescent="0.25">
      <c r="A32" s="208"/>
      <c r="B32" s="208"/>
      <c r="C32" s="208"/>
      <c r="D32" s="208"/>
      <c r="E32" s="208"/>
      <c r="F32" s="208"/>
    </row>
    <row r="33" spans="1:6" x14ac:dyDescent="0.25">
      <c r="A33" s="208"/>
      <c r="B33" s="208"/>
      <c r="C33" s="208"/>
      <c r="D33" s="208"/>
      <c r="E33" s="208"/>
      <c r="F33" s="208"/>
    </row>
    <row r="34" spans="1:6" x14ac:dyDescent="0.25">
      <c r="A34" s="208"/>
      <c r="B34" s="208"/>
      <c r="C34" s="208"/>
      <c r="D34" s="208"/>
      <c r="E34" s="208"/>
      <c r="F34" s="208"/>
    </row>
    <row r="35" spans="1:6" x14ac:dyDescent="0.25">
      <c r="A35" s="208"/>
      <c r="B35" s="208"/>
      <c r="C35" s="208"/>
      <c r="D35" s="208"/>
      <c r="E35" s="208"/>
      <c r="F35" s="208"/>
    </row>
    <row r="36" spans="1:6" x14ac:dyDescent="0.25">
      <c r="A36" s="208"/>
      <c r="B36" s="208"/>
      <c r="C36" s="208"/>
      <c r="D36" s="208"/>
      <c r="E36" s="208"/>
      <c r="F36" s="208"/>
    </row>
    <row r="37" spans="1:6" x14ac:dyDescent="0.25">
      <c r="A37" s="208"/>
      <c r="B37" s="208"/>
      <c r="C37" s="208"/>
      <c r="D37" s="208"/>
      <c r="E37" s="208"/>
      <c r="F37" s="208"/>
    </row>
    <row r="38" spans="1:6" x14ac:dyDescent="0.25">
      <c r="A38" s="208"/>
      <c r="B38" s="208"/>
      <c r="C38" s="208"/>
      <c r="D38" s="208"/>
      <c r="E38" s="208"/>
      <c r="F38" s="208"/>
    </row>
    <row r="39" spans="1:6" x14ac:dyDescent="0.25">
      <c r="A39" s="208"/>
      <c r="B39" s="208"/>
      <c r="C39" s="208"/>
      <c r="D39" s="208"/>
      <c r="E39" s="208"/>
      <c r="F39" s="208"/>
    </row>
    <row r="40" spans="1:6" x14ac:dyDescent="0.25">
      <c r="A40" s="208"/>
      <c r="B40" s="208"/>
      <c r="C40" s="208"/>
      <c r="D40" s="208"/>
      <c r="E40" s="208"/>
      <c r="F40" s="208"/>
    </row>
    <row r="41" spans="1:6" x14ac:dyDescent="0.25">
      <c r="A41" s="208"/>
      <c r="B41" s="208"/>
      <c r="C41" s="208"/>
      <c r="D41" s="208"/>
      <c r="E41" s="208"/>
      <c r="F41" s="208"/>
    </row>
    <row r="42" spans="1:6" x14ac:dyDescent="0.25">
      <c r="A42" s="208"/>
      <c r="B42" s="208"/>
      <c r="C42" s="208"/>
      <c r="D42" s="208"/>
      <c r="E42" s="208"/>
      <c r="F42" s="208"/>
    </row>
    <row r="43" spans="1:6" x14ac:dyDescent="0.25">
      <c r="A43" s="208"/>
      <c r="B43" s="208"/>
      <c r="C43" s="208"/>
      <c r="D43" s="208"/>
      <c r="E43" s="208"/>
      <c r="F43" s="208"/>
    </row>
    <row r="44" spans="1:6" x14ac:dyDescent="0.25">
      <c r="A44" s="208"/>
      <c r="B44" s="208"/>
      <c r="C44" s="208"/>
      <c r="D44" s="208"/>
      <c r="E44" s="208"/>
      <c r="F44" s="208"/>
    </row>
    <row r="45" spans="1:6" x14ac:dyDescent="0.25">
      <c r="A45" s="208"/>
      <c r="B45" s="208"/>
      <c r="C45" s="208"/>
      <c r="D45" s="208"/>
      <c r="E45" s="208"/>
      <c r="F45" s="208"/>
    </row>
    <row r="46" spans="1:6" x14ac:dyDescent="0.25">
      <c r="A46" s="208"/>
      <c r="B46" s="208"/>
      <c r="C46" s="208"/>
      <c r="D46" s="208"/>
      <c r="E46" s="208"/>
      <c r="F46" s="208"/>
    </row>
    <row r="47" spans="1:6" x14ac:dyDescent="0.25">
      <c r="A47" s="208"/>
      <c r="B47" s="208"/>
      <c r="C47" s="208"/>
      <c r="D47" s="208"/>
      <c r="E47" s="208"/>
      <c r="F47" s="208"/>
    </row>
    <row r="48" spans="1:6" ht="32.25" customHeight="1" x14ac:dyDescent="0.25">
      <c r="A48" s="34" t="s">
        <v>127</v>
      </c>
    </row>
    <row r="49" spans="1:10" ht="60" customHeight="1" x14ac:dyDescent="0.25">
      <c r="A49" s="209" t="s">
        <v>74</v>
      </c>
      <c r="B49" s="210"/>
      <c r="C49" s="210"/>
      <c r="D49" s="210"/>
      <c r="E49" s="210"/>
      <c r="F49" s="210"/>
      <c r="G49" s="35"/>
      <c r="H49" s="35"/>
      <c r="I49" s="35"/>
      <c r="J49" s="35"/>
    </row>
    <row r="50" spans="1:10" ht="27" customHeight="1" x14ac:dyDescent="0.25">
      <c r="A50" s="211" t="s">
        <v>128</v>
      </c>
      <c r="B50" s="211"/>
      <c r="C50" s="211"/>
      <c r="D50" s="211"/>
      <c r="E50" s="211"/>
      <c r="F50" s="211"/>
      <c r="G50" s="35"/>
      <c r="H50" s="35"/>
      <c r="I50" s="35"/>
      <c r="J50" s="35"/>
    </row>
    <row r="51" spans="1:10" ht="27" x14ac:dyDescent="0.25">
      <c r="A51" s="193" t="s">
        <v>38</v>
      </c>
      <c r="B51" s="190" t="s">
        <v>77</v>
      </c>
      <c r="C51" s="190"/>
      <c r="D51" s="190" t="s">
        <v>64</v>
      </c>
      <c r="E51" s="36" t="s">
        <v>75</v>
      </c>
      <c r="F51" s="36" t="s">
        <v>133</v>
      </c>
    </row>
    <row r="52" spans="1:10" ht="26.25" x14ac:dyDescent="0.25">
      <c r="A52" s="193"/>
      <c r="B52" s="36" t="s">
        <v>71</v>
      </c>
      <c r="C52" s="36" t="s">
        <v>72</v>
      </c>
      <c r="D52" s="190"/>
      <c r="E52" s="37" t="s">
        <v>65</v>
      </c>
      <c r="F52" s="37" t="s">
        <v>66</v>
      </c>
    </row>
    <row r="53" spans="1:10" ht="15" customHeight="1" x14ac:dyDescent="0.25">
      <c r="A53" s="37" t="s">
        <v>28</v>
      </c>
      <c r="B53" s="206" t="s">
        <v>134</v>
      </c>
      <c r="C53" s="206" t="s">
        <v>213</v>
      </c>
      <c r="D53" s="37" t="s">
        <v>76</v>
      </c>
      <c r="E53" s="39"/>
      <c r="F53" s="37">
        <v>50</v>
      </c>
    </row>
    <row r="54" spans="1:10" x14ac:dyDescent="0.25">
      <c r="A54" s="37" t="s">
        <v>29</v>
      </c>
      <c r="B54" s="206"/>
      <c r="C54" s="206"/>
      <c r="D54" s="37" t="s">
        <v>78</v>
      </c>
      <c r="E54" s="39"/>
      <c r="F54" s="37"/>
    </row>
    <row r="55" spans="1:10" x14ac:dyDescent="0.25">
      <c r="A55" s="37" t="s">
        <v>30</v>
      </c>
      <c r="B55" s="206"/>
      <c r="C55" s="206"/>
      <c r="D55" s="37" t="s">
        <v>79</v>
      </c>
      <c r="E55" s="39">
        <v>24500</v>
      </c>
      <c r="F55" s="37">
        <v>50</v>
      </c>
    </row>
    <row r="56" spans="1:10" x14ac:dyDescent="0.25">
      <c r="A56" s="37" t="s">
        <v>31</v>
      </c>
      <c r="B56" s="206"/>
      <c r="C56" s="206"/>
      <c r="D56" s="37" t="s">
        <v>81</v>
      </c>
      <c r="E56" s="39"/>
      <c r="F56" s="37">
        <v>25</v>
      </c>
    </row>
    <row r="57" spans="1:10" ht="26.25" x14ac:dyDescent="0.25">
      <c r="A57" s="37" t="s">
        <v>32</v>
      </c>
      <c r="B57" s="206"/>
      <c r="C57" s="206"/>
      <c r="D57" s="37" t="s">
        <v>82</v>
      </c>
      <c r="E57" s="39"/>
      <c r="F57" s="37"/>
    </row>
    <row r="58" spans="1:10" x14ac:dyDescent="0.25">
      <c r="A58" s="37" t="s">
        <v>39</v>
      </c>
      <c r="B58" s="206"/>
      <c r="C58" s="206"/>
      <c r="D58" s="37" t="s">
        <v>68</v>
      </c>
      <c r="E58" s="39">
        <f>SUM(E53:E57)</f>
        <v>24500</v>
      </c>
      <c r="F58" s="37">
        <f>IF(E58&gt;0,SUMPRODUCT(E53:E57,F53:F57)/SUM(E53:E57),0)</f>
        <v>50</v>
      </c>
    </row>
    <row r="59" spans="1:10" x14ac:dyDescent="0.25">
      <c r="A59" s="37" t="s">
        <v>40</v>
      </c>
      <c r="B59" s="194" t="s">
        <v>135</v>
      </c>
      <c r="C59" s="194" t="s">
        <v>129</v>
      </c>
      <c r="D59" s="37" t="s">
        <v>76</v>
      </c>
      <c r="E59" s="39"/>
      <c r="F59" s="37">
        <v>60</v>
      </c>
    </row>
    <row r="60" spans="1:10" x14ac:dyDescent="0.25">
      <c r="A60" s="37" t="s">
        <v>41</v>
      </c>
      <c r="B60" s="195"/>
      <c r="C60" s="195"/>
      <c r="D60" s="37" t="s">
        <v>78</v>
      </c>
      <c r="E60" s="39"/>
      <c r="F60" s="37"/>
    </row>
    <row r="61" spans="1:10" x14ac:dyDescent="0.25">
      <c r="A61" s="37" t="s">
        <v>42</v>
      </c>
      <c r="B61" s="195"/>
      <c r="C61" s="195"/>
      <c r="D61" s="37" t="s">
        <v>79</v>
      </c>
      <c r="E61" s="39">
        <v>89500</v>
      </c>
      <c r="F61" s="37">
        <v>60</v>
      </c>
    </row>
    <row r="62" spans="1:10" x14ac:dyDescent="0.25">
      <c r="A62" s="37" t="s">
        <v>43</v>
      </c>
      <c r="B62" s="195"/>
      <c r="C62" s="195"/>
      <c r="D62" s="37" t="s">
        <v>81</v>
      </c>
      <c r="E62" s="37">
        <v>3000</v>
      </c>
      <c r="F62" s="37">
        <v>35</v>
      </c>
    </row>
    <row r="63" spans="1:10" ht="26.25" x14ac:dyDescent="0.25">
      <c r="A63" s="37" t="s">
        <v>44</v>
      </c>
      <c r="B63" s="195"/>
      <c r="C63" s="195"/>
      <c r="D63" s="37" t="s">
        <v>82</v>
      </c>
      <c r="E63" s="39">
        <v>5000</v>
      </c>
      <c r="F63" s="37">
        <v>50</v>
      </c>
    </row>
    <row r="64" spans="1:10" x14ac:dyDescent="0.25">
      <c r="A64" s="37" t="s">
        <v>45</v>
      </c>
      <c r="B64" s="196"/>
      <c r="C64" s="196"/>
      <c r="D64" s="37" t="s">
        <v>69</v>
      </c>
      <c r="E64" s="39">
        <f>SUM(E59:E63)</f>
        <v>97500</v>
      </c>
      <c r="F64" s="74">
        <f>IF(E64&gt;0,SUMPRODUCT(E59:E63,F59:F63)/SUM(E59:E63),0)</f>
        <v>58.717948717948715</v>
      </c>
    </row>
    <row r="65" spans="1:10" x14ac:dyDescent="0.25">
      <c r="A65" s="37" t="s">
        <v>46</v>
      </c>
      <c r="B65" s="190" t="s">
        <v>70</v>
      </c>
      <c r="C65" s="190"/>
      <c r="D65" s="190"/>
      <c r="E65" s="39">
        <f>E58+E64</f>
        <v>122000</v>
      </c>
      <c r="F65" s="74">
        <f>IF(E65&gt;0,(SUMPRODUCT(E58,F58)+SUMPRODUCT(E64,F64))/E65,0)</f>
        <v>56.967213114754095</v>
      </c>
    </row>
    <row r="66" spans="1:10" ht="15" customHeight="1" x14ac:dyDescent="0.25">
      <c r="A66" s="197" t="s">
        <v>203</v>
      </c>
      <c r="B66" s="181" t="s">
        <v>204</v>
      </c>
      <c r="C66" s="182"/>
      <c r="D66" s="182"/>
      <c r="E66" s="182"/>
      <c r="F66" s="183"/>
    </row>
    <row r="67" spans="1:10" x14ac:dyDescent="0.25">
      <c r="A67" s="198"/>
      <c r="B67" s="184" t="s">
        <v>205</v>
      </c>
      <c r="C67" s="185"/>
      <c r="D67" s="185"/>
      <c r="E67" s="186"/>
      <c r="F67" s="37" t="s">
        <v>212</v>
      </c>
    </row>
    <row r="68" spans="1:10" ht="15" customHeight="1" x14ac:dyDescent="0.25">
      <c r="A68" s="198"/>
      <c r="B68" s="184" t="s">
        <v>206</v>
      </c>
      <c r="C68" s="185"/>
      <c r="D68" s="185"/>
      <c r="E68" s="186"/>
      <c r="F68" s="37" t="s">
        <v>212</v>
      </c>
      <c r="G68" s="70"/>
      <c r="H68" s="35"/>
      <c r="I68" s="35"/>
      <c r="J68" s="35"/>
    </row>
    <row r="69" spans="1:10" ht="15" customHeight="1" x14ac:dyDescent="0.25">
      <c r="A69" s="199"/>
      <c r="B69" s="184" t="s">
        <v>207</v>
      </c>
      <c r="C69" s="185"/>
      <c r="D69" s="185"/>
      <c r="E69" s="186"/>
      <c r="F69" s="37" t="s">
        <v>212</v>
      </c>
      <c r="G69" s="70"/>
      <c r="H69" s="35"/>
      <c r="I69" s="35"/>
      <c r="J69" s="35"/>
    </row>
    <row r="70" spans="1:10" ht="25.5" customHeight="1" x14ac:dyDescent="0.25">
      <c r="A70" s="191" t="s">
        <v>208</v>
      </c>
      <c r="B70" s="191"/>
      <c r="C70" s="191"/>
      <c r="D70" s="191"/>
      <c r="E70" s="191"/>
      <c r="F70" s="191"/>
      <c r="G70" s="76"/>
      <c r="H70" s="76"/>
      <c r="I70" s="76"/>
      <c r="J70" s="76"/>
    </row>
    <row r="71" spans="1:10" ht="21.75" customHeight="1" x14ac:dyDescent="0.25">
      <c r="A71" s="174" t="s">
        <v>209</v>
      </c>
      <c r="B71" s="174"/>
      <c r="C71" s="174"/>
      <c r="D71" s="174"/>
      <c r="E71" s="174"/>
      <c r="F71" s="174"/>
      <c r="G71" s="75"/>
      <c r="H71" s="75"/>
      <c r="I71" s="75"/>
      <c r="J71" s="75"/>
    </row>
    <row r="72" spans="1:10" x14ac:dyDescent="0.25">
      <c r="A72" s="174"/>
      <c r="B72" s="174"/>
      <c r="C72" s="174"/>
      <c r="D72" s="174"/>
      <c r="E72" s="174"/>
      <c r="F72" s="174"/>
      <c r="G72" s="75"/>
      <c r="H72" s="75"/>
      <c r="I72" s="75"/>
      <c r="J72" s="75"/>
    </row>
    <row r="73" spans="1:10" ht="33" customHeight="1" x14ac:dyDescent="0.25">
      <c r="A73" s="174" t="s">
        <v>210</v>
      </c>
      <c r="B73" s="174"/>
      <c r="C73" s="174"/>
      <c r="D73" s="174"/>
      <c r="E73" s="174"/>
      <c r="F73" s="174"/>
      <c r="G73" s="73"/>
      <c r="H73" s="73"/>
      <c r="I73" s="73"/>
      <c r="J73" s="73"/>
    </row>
    <row r="74" spans="1:10" ht="21.75" customHeight="1" x14ac:dyDescent="0.25">
      <c r="A74" s="77"/>
      <c r="B74" s="77"/>
      <c r="C74" s="77"/>
      <c r="D74" s="77"/>
      <c r="E74" s="77"/>
      <c r="F74" s="77"/>
      <c r="G74" s="73"/>
      <c r="H74" s="73"/>
      <c r="I74" s="73"/>
      <c r="J74" s="73"/>
    </row>
    <row r="75" spans="1:10" ht="22.5" customHeight="1" x14ac:dyDescent="0.25">
      <c r="A75" s="175" t="s">
        <v>130</v>
      </c>
      <c r="B75" s="176"/>
      <c r="C75" s="176"/>
      <c r="D75" s="176"/>
      <c r="E75" s="176"/>
      <c r="F75" s="176"/>
      <c r="G75" s="177"/>
      <c r="H75" s="35"/>
      <c r="I75" s="35"/>
      <c r="J75" s="35"/>
    </row>
    <row r="76" spans="1:10" ht="39" x14ac:dyDescent="0.25">
      <c r="A76" s="193" t="s">
        <v>38</v>
      </c>
      <c r="B76" s="190" t="s">
        <v>77</v>
      </c>
      <c r="C76" s="190"/>
      <c r="D76" s="190" t="s">
        <v>64</v>
      </c>
      <c r="E76" s="36" t="s">
        <v>75</v>
      </c>
      <c r="F76" s="36" t="s">
        <v>133</v>
      </c>
      <c r="G76" s="36" t="s">
        <v>215</v>
      </c>
      <c r="H76" s="35"/>
      <c r="I76" s="35"/>
      <c r="J76" s="35"/>
    </row>
    <row r="77" spans="1:10" ht="26.25" x14ac:dyDescent="0.25">
      <c r="A77" s="193"/>
      <c r="B77" s="36" t="s">
        <v>71</v>
      </c>
      <c r="C77" s="36" t="s">
        <v>72</v>
      </c>
      <c r="D77" s="190"/>
      <c r="E77" s="37" t="s">
        <v>65</v>
      </c>
      <c r="F77" s="37" t="s">
        <v>66</v>
      </c>
      <c r="G77" s="38"/>
      <c r="H77" s="35"/>
      <c r="I77" s="35"/>
      <c r="J77" s="35"/>
    </row>
    <row r="78" spans="1:10" x14ac:dyDescent="0.25">
      <c r="A78" s="37" t="s">
        <v>28</v>
      </c>
      <c r="B78" s="192" t="s">
        <v>136</v>
      </c>
      <c r="C78" s="187" t="s">
        <v>131</v>
      </c>
      <c r="D78" s="37" t="s">
        <v>76</v>
      </c>
      <c r="E78" s="39">
        <v>2000</v>
      </c>
      <c r="F78" s="37">
        <f>50</f>
        <v>50</v>
      </c>
      <c r="G78" s="39">
        <f>E78*(100-F78)%</f>
        <v>1000</v>
      </c>
      <c r="H78" s="35"/>
      <c r="I78" s="35"/>
      <c r="J78" s="35"/>
    </row>
    <row r="79" spans="1:10" x14ac:dyDescent="0.25">
      <c r="A79" s="37" t="s">
        <v>29</v>
      </c>
      <c r="B79" s="192"/>
      <c r="C79" s="188"/>
      <c r="D79" s="37" t="s">
        <v>78</v>
      </c>
      <c r="E79" s="39"/>
      <c r="F79" s="37">
        <v>85</v>
      </c>
      <c r="G79" s="39">
        <f t="shared" ref="G79:G88" si="0">E79*(100-F79)%</f>
        <v>0</v>
      </c>
      <c r="H79" s="35"/>
      <c r="I79" s="35"/>
      <c r="J79" s="35"/>
    </row>
    <row r="80" spans="1:10" x14ac:dyDescent="0.25">
      <c r="A80" s="37" t="s">
        <v>30</v>
      </c>
      <c r="B80" s="192"/>
      <c r="C80" s="188"/>
      <c r="D80" s="37" t="s">
        <v>79</v>
      </c>
      <c r="E80" s="39">
        <v>80000</v>
      </c>
      <c r="F80" s="37">
        <f>50+15</f>
        <v>65</v>
      </c>
      <c r="G80" s="39">
        <f t="shared" si="0"/>
        <v>28000</v>
      </c>
      <c r="H80" s="35"/>
      <c r="I80" s="35"/>
      <c r="J80" s="35"/>
    </row>
    <row r="81" spans="1:10" x14ac:dyDescent="0.25">
      <c r="A81" s="37" t="s">
        <v>31</v>
      </c>
      <c r="B81" s="192"/>
      <c r="C81" s="188"/>
      <c r="D81" s="37" t="s">
        <v>81</v>
      </c>
      <c r="E81" s="39">
        <v>10000</v>
      </c>
      <c r="F81" s="37">
        <f>25+15</f>
        <v>40</v>
      </c>
      <c r="G81" s="39">
        <f t="shared" si="0"/>
        <v>6000</v>
      </c>
      <c r="H81" s="35"/>
      <c r="I81" s="35"/>
      <c r="J81" s="35"/>
    </row>
    <row r="82" spans="1:10" ht="39" x14ac:dyDescent="0.25">
      <c r="A82" s="37" t="s">
        <v>32</v>
      </c>
      <c r="B82" s="192"/>
      <c r="C82" s="188"/>
      <c r="D82" s="37" t="s">
        <v>132</v>
      </c>
      <c r="E82" s="39">
        <v>0</v>
      </c>
      <c r="F82" s="37">
        <v>0</v>
      </c>
      <c r="G82" s="39">
        <f t="shared" si="0"/>
        <v>0</v>
      </c>
      <c r="H82" s="35"/>
      <c r="I82" s="35"/>
      <c r="J82" s="35"/>
    </row>
    <row r="83" spans="1:10" x14ac:dyDescent="0.25">
      <c r="A83" s="37" t="s">
        <v>39</v>
      </c>
      <c r="B83" s="192"/>
      <c r="C83" s="189"/>
      <c r="D83" s="37" t="s">
        <v>68</v>
      </c>
      <c r="E83" s="39">
        <f>SUM(E78:E82)</f>
        <v>92000</v>
      </c>
      <c r="F83" s="74">
        <f>IF(E83&gt;0,SUMPRODUCT(E78:E82,F78:F82)/SUM(E78:E82),0)</f>
        <v>61.956521739130437</v>
      </c>
      <c r="G83" s="39">
        <f t="shared" si="0"/>
        <v>35000</v>
      </c>
      <c r="H83" s="35"/>
      <c r="I83" s="35"/>
      <c r="J83" s="35"/>
    </row>
    <row r="84" spans="1:10" x14ac:dyDescent="0.25">
      <c r="A84" s="37" t="s">
        <v>40</v>
      </c>
      <c r="B84" s="187" t="s">
        <v>137</v>
      </c>
      <c r="C84" s="187" t="s">
        <v>129</v>
      </c>
      <c r="D84" s="37" t="s">
        <v>76</v>
      </c>
      <c r="E84" s="39">
        <v>3000</v>
      </c>
      <c r="F84" s="37">
        <f>60</f>
        <v>60</v>
      </c>
      <c r="G84" s="39">
        <f>E84*(100-F84)%</f>
        <v>1200</v>
      </c>
      <c r="H84" s="35"/>
      <c r="I84" s="35"/>
      <c r="J84" s="35"/>
    </row>
    <row r="85" spans="1:10" x14ac:dyDescent="0.25">
      <c r="A85" s="37" t="s">
        <v>41</v>
      </c>
      <c r="B85" s="188"/>
      <c r="C85" s="188"/>
      <c r="D85" s="37" t="s">
        <v>78</v>
      </c>
      <c r="E85" s="39"/>
      <c r="F85" s="37">
        <v>85</v>
      </c>
      <c r="G85" s="39">
        <f t="shared" si="0"/>
        <v>0</v>
      </c>
      <c r="H85" s="35"/>
      <c r="I85" s="35"/>
      <c r="J85" s="35"/>
    </row>
    <row r="86" spans="1:10" x14ac:dyDescent="0.25">
      <c r="A86" s="37" t="s">
        <v>42</v>
      </c>
      <c r="B86" s="188"/>
      <c r="C86" s="188"/>
      <c r="D86" s="37" t="s">
        <v>80</v>
      </c>
      <c r="E86" s="39">
        <v>89500</v>
      </c>
      <c r="F86" s="37">
        <f>60+15</f>
        <v>75</v>
      </c>
      <c r="G86" s="39">
        <f t="shared" si="0"/>
        <v>22375</v>
      </c>
      <c r="H86" s="35"/>
      <c r="I86" s="35"/>
      <c r="J86" s="35"/>
    </row>
    <row r="87" spans="1:10" x14ac:dyDescent="0.25">
      <c r="A87" s="37" t="s">
        <v>43</v>
      </c>
      <c r="B87" s="188"/>
      <c r="C87" s="188"/>
      <c r="D87" s="37" t="s">
        <v>81</v>
      </c>
      <c r="E87" s="39"/>
      <c r="F87" s="37">
        <f>35+15</f>
        <v>50</v>
      </c>
      <c r="G87" s="39">
        <f t="shared" si="0"/>
        <v>0</v>
      </c>
      <c r="H87" s="35"/>
      <c r="I87" s="35"/>
      <c r="J87" s="35"/>
    </row>
    <row r="88" spans="1:10" ht="39" x14ac:dyDescent="0.25">
      <c r="A88" s="37" t="s">
        <v>44</v>
      </c>
      <c r="B88" s="188"/>
      <c r="C88" s="188"/>
      <c r="D88" s="37" t="s">
        <v>132</v>
      </c>
      <c r="E88" s="39">
        <v>5000</v>
      </c>
      <c r="F88" s="37">
        <v>50</v>
      </c>
      <c r="G88" s="39">
        <f t="shared" si="0"/>
        <v>2500</v>
      </c>
      <c r="H88" s="35"/>
      <c r="I88" s="35"/>
      <c r="J88" s="35"/>
    </row>
    <row r="89" spans="1:10" x14ac:dyDescent="0.25">
      <c r="A89" s="37" t="s">
        <v>45</v>
      </c>
      <c r="B89" s="189"/>
      <c r="C89" s="189"/>
      <c r="D89" s="37" t="s">
        <v>69</v>
      </c>
      <c r="E89" s="39">
        <f>SUM(E84:E88)</f>
        <v>97500</v>
      </c>
      <c r="F89" s="74">
        <f>IF(E89&gt;0,SUMPRODUCT(E84:E88,F84:F88)/SUM(E84:E88),0)</f>
        <v>73.256410256410263</v>
      </c>
      <c r="G89" s="38"/>
      <c r="H89" s="35"/>
      <c r="I89" s="35"/>
      <c r="J89" s="35"/>
    </row>
    <row r="90" spans="1:10" x14ac:dyDescent="0.25">
      <c r="A90" s="37" t="s">
        <v>46</v>
      </c>
      <c r="B90" s="190" t="s">
        <v>70</v>
      </c>
      <c r="C90" s="190"/>
      <c r="D90" s="190"/>
      <c r="E90" s="39">
        <f>E83+E89</f>
        <v>189500</v>
      </c>
      <c r="F90" s="74">
        <f>IF(E90&gt;0,(SUMPRODUCT(E83,F83)+SUMPRODUCT(E89,F89))/E90,0)</f>
        <v>67.770448548812666</v>
      </c>
      <c r="G90" s="78">
        <f>G83/E90</f>
        <v>0.18469656992084432</v>
      </c>
      <c r="H90" s="35" t="s">
        <v>185</v>
      </c>
      <c r="I90" s="35"/>
      <c r="J90" s="35"/>
    </row>
    <row r="91" spans="1:10" x14ac:dyDescent="0.25">
      <c r="A91" s="178" t="s">
        <v>203</v>
      </c>
      <c r="B91" s="181" t="s">
        <v>204</v>
      </c>
      <c r="C91" s="182"/>
      <c r="D91" s="182"/>
      <c r="E91" s="182"/>
      <c r="F91" s="183"/>
    </row>
    <row r="92" spans="1:10" x14ac:dyDescent="0.25">
      <c r="A92" s="179"/>
      <c r="B92" s="184" t="s">
        <v>205</v>
      </c>
      <c r="C92" s="185"/>
      <c r="D92" s="185"/>
      <c r="E92" s="186"/>
      <c r="F92" s="37" t="s">
        <v>212</v>
      </c>
    </row>
    <row r="93" spans="1:10" ht="15" customHeight="1" x14ac:dyDescent="0.25">
      <c r="A93" s="179"/>
      <c r="B93" s="184" t="s">
        <v>206</v>
      </c>
      <c r="C93" s="185"/>
      <c r="D93" s="185"/>
      <c r="E93" s="186"/>
      <c r="F93" s="37" t="s">
        <v>214</v>
      </c>
      <c r="G93" s="70"/>
      <c r="H93" s="35"/>
      <c r="I93" s="35"/>
      <c r="J93" s="35"/>
    </row>
    <row r="94" spans="1:10" ht="15" customHeight="1" x14ac:dyDescent="0.25">
      <c r="A94" s="180"/>
      <c r="B94" s="184" t="s">
        <v>207</v>
      </c>
      <c r="C94" s="185"/>
      <c r="D94" s="185"/>
      <c r="E94" s="186"/>
      <c r="F94" s="37" t="s">
        <v>212</v>
      </c>
      <c r="G94" s="70"/>
      <c r="H94" s="35"/>
      <c r="I94" s="35"/>
      <c r="J94" s="35"/>
    </row>
    <row r="95" spans="1:10" ht="25.5" customHeight="1" x14ac:dyDescent="0.25">
      <c r="A95" s="191" t="s">
        <v>208</v>
      </c>
      <c r="B95" s="191"/>
      <c r="C95" s="191"/>
      <c r="D95" s="191"/>
      <c r="E95" s="191"/>
      <c r="F95" s="191"/>
      <c r="G95" s="76"/>
      <c r="H95" s="76"/>
      <c r="I95" s="76"/>
      <c r="J95" s="76"/>
    </row>
    <row r="96" spans="1:10" ht="21.75" customHeight="1" x14ac:dyDescent="0.25">
      <c r="A96" s="174" t="s">
        <v>209</v>
      </c>
      <c r="B96" s="174"/>
      <c r="C96" s="174"/>
      <c r="D96" s="174"/>
      <c r="E96" s="174"/>
      <c r="F96" s="174"/>
      <c r="G96" s="75"/>
      <c r="H96" s="75"/>
      <c r="I96" s="75"/>
      <c r="J96" s="75"/>
    </row>
    <row r="97" spans="1:10" x14ac:dyDescent="0.25">
      <c r="A97" s="174"/>
      <c r="B97" s="174"/>
      <c r="C97" s="174"/>
      <c r="D97" s="174"/>
      <c r="E97" s="174"/>
      <c r="F97" s="174"/>
      <c r="G97" s="75"/>
      <c r="H97" s="75"/>
      <c r="I97" s="75"/>
      <c r="J97" s="75"/>
    </row>
    <row r="98" spans="1:10" ht="33" customHeight="1" x14ac:dyDescent="0.25">
      <c r="A98" s="174" t="s">
        <v>210</v>
      </c>
      <c r="B98" s="174"/>
      <c r="C98" s="174"/>
      <c r="D98" s="174"/>
      <c r="E98" s="174"/>
      <c r="F98" s="174"/>
      <c r="G98" s="73"/>
      <c r="H98" s="73"/>
      <c r="I98" s="73"/>
      <c r="J98" s="73"/>
    </row>
  </sheetData>
  <mergeCells count="55">
    <mergeCell ref="B18:D18"/>
    <mergeCell ref="A19:A22"/>
    <mergeCell ref="B19:F19"/>
    <mergeCell ref="B20:E20"/>
    <mergeCell ref="B6:B11"/>
    <mergeCell ref="A1:F1"/>
    <mergeCell ref="A3:F3"/>
    <mergeCell ref="A4:A5"/>
    <mergeCell ref="B4:C4"/>
    <mergeCell ref="D4:D5"/>
    <mergeCell ref="A2:F2"/>
    <mergeCell ref="C6:C11"/>
    <mergeCell ref="B21:E21"/>
    <mergeCell ref="B22:E22"/>
    <mergeCell ref="B53:B58"/>
    <mergeCell ref="C53:C58"/>
    <mergeCell ref="A27:F47"/>
    <mergeCell ref="A49:F49"/>
    <mergeCell ref="A50:F50"/>
    <mergeCell ref="A51:A52"/>
    <mergeCell ref="B51:C51"/>
    <mergeCell ref="D51:D52"/>
    <mergeCell ref="A23:F23"/>
    <mergeCell ref="A24:F25"/>
    <mergeCell ref="A26:F26"/>
    <mergeCell ref="B12:B17"/>
    <mergeCell ref="C12:C17"/>
    <mergeCell ref="B59:B64"/>
    <mergeCell ref="A66:A69"/>
    <mergeCell ref="B66:F66"/>
    <mergeCell ref="B67:E67"/>
    <mergeCell ref="B68:E68"/>
    <mergeCell ref="C59:C64"/>
    <mergeCell ref="B65:D65"/>
    <mergeCell ref="B69:E69"/>
    <mergeCell ref="A70:F70"/>
    <mergeCell ref="A71:F72"/>
    <mergeCell ref="A95:F95"/>
    <mergeCell ref="A96:F97"/>
    <mergeCell ref="B78:B83"/>
    <mergeCell ref="C78:C83"/>
    <mergeCell ref="A76:A77"/>
    <mergeCell ref="A98:F98"/>
    <mergeCell ref="A75:G75"/>
    <mergeCell ref="A73:F73"/>
    <mergeCell ref="A91:A94"/>
    <mergeCell ref="B91:F91"/>
    <mergeCell ref="B92:E92"/>
    <mergeCell ref="B93:E93"/>
    <mergeCell ref="B94:E94"/>
    <mergeCell ref="B84:B89"/>
    <mergeCell ref="C84:C89"/>
    <mergeCell ref="B90:D90"/>
    <mergeCell ref="B76:C76"/>
    <mergeCell ref="D76:D77"/>
  </mergeCells>
  <pageMargins left="0.51181102362204722" right="0.51181102362204722" top="0.74803149606299213" bottom="0.74803149606299213" header="0.31496062992125984" footer="0.31496062992125984"/>
  <pageSetup paperSize="9" scale="66"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Support sheet</vt:lpstr>
      <vt:lpstr>7.PIELIKUMS</vt:lpstr>
      <vt:lpstr>9.PIELIKUMS</vt:lpstr>
      <vt:lpstr>10.PIELIKUMS</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Antra Dzērve</cp:lastModifiedBy>
  <cp:lastPrinted>2019-09-03T07:28:40Z</cp:lastPrinted>
  <dcterms:created xsi:type="dcterms:W3CDTF">2014-03-04T14:47:17Z</dcterms:created>
  <dcterms:modified xsi:type="dcterms:W3CDTF">2019-09-03T07:30:03Z</dcterms:modified>
</cp:coreProperties>
</file>